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asanchez/Desktop/"/>
    </mc:Choice>
  </mc:AlternateContent>
  <xr:revisionPtr revIDLastSave="0" documentId="8_{BFA606F3-1419-564F-A9EA-7D18E25BD94F}" xr6:coauthVersionLast="47" xr6:coauthVersionMax="47" xr10:uidLastSave="{00000000-0000-0000-0000-000000000000}"/>
  <bookViews>
    <workbookView xWindow="0" yWindow="500" windowWidth="28800" windowHeight="15460" tabRatio="500" activeTab="2" xr2:uid="{00000000-000D-0000-FFFF-FFFF00000000}"/>
  </bookViews>
  <sheets>
    <sheet name="Instrucciones" sheetId="1" r:id="rId1"/>
    <sheet name="Activos y Pasivos" sheetId="9" r:id="rId2"/>
    <sheet name="Ingresos" sheetId="2" r:id="rId3"/>
    <sheet name="Egresos" sheetId="3" r:id="rId4"/>
    <sheet name="Resumen" sheetId="5" r:id="rId5"/>
    <sheet name="Graficas" sheetId="6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5" l="1"/>
  <c r="I10" i="5"/>
  <c r="I11" i="5"/>
  <c r="I12" i="5"/>
  <c r="I14" i="5"/>
  <c r="I15" i="5"/>
  <c r="I16" i="5"/>
  <c r="I17" i="5"/>
  <c r="I18" i="5"/>
  <c r="I19" i="5"/>
  <c r="I20" i="5"/>
  <c r="I21" i="5"/>
  <c r="I22" i="5"/>
  <c r="I23" i="5"/>
  <c r="I24" i="5"/>
  <c r="I25" i="5"/>
  <c r="I47" i="3"/>
  <c r="J47" i="3" s="1"/>
  <c r="I46" i="3"/>
  <c r="J46" i="3" s="1"/>
  <c r="I48" i="3"/>
  <c r="J48" i="3" s="1"/>
  <c r="I49" i="3"/>
  <c r="J49" i="3" s="1"/>
  <c r="I50" i="3"/>
  <c r="J50" i="3" s="1"/>
  <c r="I51" i="3"/>
  <c r="J51" i="3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/>
  <c r="I62" i="3"/>
  <c r="J62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22" i="3"/>
  <c r="J22" i="3" s="1"/>
  <c r="I23" i="3"/>
  <c r="J23" i="3" s="1"/>
  <c r="I24" i="3"/>
  <c r="I25" i="3"/>
  <c r="J25" i="3" s="1"/>
  <c r="I26" i="3"/>
  <c r="J26" i="3" s="1"/>
  <c r="I27" i="3"/>
  <c r="I28" i="3"/>
  <c r="J28" i="3" s="1"/>
  <c r="I29" i="3"/>
  <c r="J29" i="3" s="1"/>
  <c r="I30" i="3"/>
  <c r="J30" i="3" s="1"/>
  <c r="I34" i="3"/>
  <c r="I35" i="3"/>
  <c r="J35" i="3" s="1"/>
  <c r="I36" i="3"/>
  <c r="J36" i="3" s="1"/>
  <c r="I37" i="3"/>
  <c r="I38" i="3"/>
  <c r="J38" i="3" s="1"/>
  <c r="I39" i="3"/>
  <c r="J39" i="3" s="1"/>
  <c r="I40" i="3"/>
  <c r="J40" i="3" s="1"/>
  <c r="I41" i="3"/>
  <c r="J41" i="3"/>
  <c r="I42" i="3"/>
  <c r="I66" i="3"/>
  <c r="J66" i="3" s="1"/>
  <c r="I67" i="3"/>
  <c r="I68" i="3"/>
  <c r="J68" i="3" s="1"/>
  <c r="I69" i="3"/>
  <c r="J69" i="3" s="1"/>
  <c r="I70" i="3"/>
  <c r="J70" i="3" s="1"/>
  <c r="I71" i="3"/>
  <c r="J71" i="3"/>
  <c r="I72" i="3"/>
  <c r="I76" i="3"/>
  <c r="J76" i="3" s="1"/>
  <c r="I77" i="3"/>
  <c r="I78" i="3"/>
  <c r="J78" i="3" s="1"/>
  <c r="I79" i="3"/>
  <c r="J79" i="3"/>
  <c r="I80" i="3"/>
  <c r="J80" i="3" s="1"/>
  <c r="I81" i="3"/>
  <c r="J81" i="3" s="1"/>
  <c r="I82" i="3"/>
  <c r="J82" i="3" s="1"/>
  <c r="I83" i="3"/>
  <c r="J83" i="3" s="1"/>
  <c r="I84" i="3"/>
  <c r="J84" i="3" s="1"/>
  <c r="I88" i="3"/>
  <c r="J88" i="3" s="1"/>
  <c r="I89" i="3"/>
  <c r="J89" i="3"/>
  <c r="I90" i="3"/>
  <c r="J90" i="3" s="1"/>
  <c r="I91" i="3"/>
  <c r="J91" i="3" s="1"/>
  <c r="I92" i="3"/>
  <c r="I93" i="3"/>
  <c r="J93" i="3" s="1"/>
  <c r="I94" i="3"/>
  <c r="J94" i="3" s="1"/>
  <c r="I95" i="3"/>
  <c r="I99" i="3"/>
  <c r="J99" i="3"/>
  <c r="I100" i="3"/>
  <c r="J100" i="3" s="1"/>
  <c r="I101" i="3"/>
  <c r="J101" i="3" s="1"/>
  <c r="I102" i="3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12" i="3"/>
  <c r="I113" i="3"/>
  <c r="J113" i="3" s="1"/>
  <c r="I114" i="3"/>
  <c r="J114" i="3" s="1"/>
  <c r="I115" i="3"/>
  <c r="I116" i="3"/>
  <c r="J116" i="3" s="1"/>
  <c r="I117" i="3"/>
  <c r="J117" i="3"/>
  <c r="I118" i="3"/>
  <c r="J118" i="3" s="1"/>
  <c r="I122" i="3"/>
  <c r="I123" i="3"/>
  <c r="J123" i="3"/>
  <c r="I124" i="3"/>
  <c r="J124" i="3" s="1"/>
  <c r="I125" i="3"/>
  <c r="I126" i="3"/>
  <c r="J126" i="3" s="1"/>
  <c r="I127" i="3"/>
  <c r="J127" i="3"/>
  <c r="I128" i="3"/>
  <c r="J128" i="3" s="1"/>
  <c r="I129" i="3"/>
  <c r="J129" i="3" s="1"/>
  <c r="I133" i="3"/>
  <c r="J133" i="3" s="1"/>
  <c r="I134" i="3"/>
  <c r="J134" i="3" s="1"/>
  <c r="I135" i="3"/>
  <c r="I136" i="3"/>
  <c r="J136" i="3" s="1"/>
  <c r="I137" i="3"/>
  <c r="J137" i="3" s="1"/>
  <c r="I138" i="3"/>
  <c r="J138" i="3" s="1"/>
  <c r="I139" i="3"/>
  <c r="J139" i="3" s="1"/>
  <c r="I140" i="3"/>
  <c r="I144" i="3"/>
  <c r="J144" i="3" s="1"/>
  <c r="I145" i="3"/>
  <c r="I146" i="3"/>
  <c r="J146" i="3" s="1"/>
  <c r="I147" i="3"/>
  <c r="J147" i="3" s="1"/>
  <c r="I148" i="3"/>
  <c r="J148" i="3" s="1"/>
  <c r="I149" i="3"/>
  <c r="J149" i="3" s="1"/>
  <c r="I150" i="3"/>
  <c r="I151" i="3"/>
  <c r="J151" i="3"/>
  <c r="I155" i="3"/>
  <c r="I156" i="3"/>
  <c r="J156" i="3" s="1"/>
  <c r="I157" i="3"/>
  <c r="J157" i="3" s="1"/>
  <c r="I158" i="3"/>
  <c r="J158" i="3" s="1"/>
  <c r="I159" i="3"/>
  <c r="J159" i="3" s="1"/>
  <c r="I160" i="3"/>
  <c r="I161" i="3"/>
  <c r="J161" i="3"/>
  <c r="I162" i="3"/>
  <c r="J162" i="3" s="1"/>
  <c r="I166" i="3"/>
  <c r="J166" i="3" s="1"/>
  <c r="I167" i="3"/>
  <c r="J167" i="3"/>
  <c r="I168" i="3"/>
  <c r="J168" i="3" s="1"/>
  <c r="I169" i="3"/>
  <c r="J169" i="3" s="1"/>
  <c r="I170" i="3"/>
  <c r="I171" i="3"/>
  <c r="J171" i="3"/>
  <c r="I172" i="3"/>
  <c r="J172" i="3" s="1"/>
  <c r="I173" i="3"/>
  <c r="I177" i="3"/>
  <c r="J177" i="3" s="1"/>
  <c r="I178" i="3"/>
  <c r="J178" i="3" s="1"/>
  <c r="I179" i="3"/>
  <c r="J179" i="3" s="1"/>
  <c r="I180" i="3"/>
  <c r="I181" i="3"/>
  <c r="J181" i="3" s="1"/>
  <c r="I182" i="3"/>
  <c r="J182" i="3" s="1"/>
  <c r="I183" i="3"/>
  <c r="I184" i="3"/>
  <c r="J184" i="3" s="1"/>
  <c r="I188" i="3"/>
  <c r="J188" i="3" s="1"/>
  <c r="I189" i="3"/>
  <c r="J189" i="3" s="1"/>
  <c r="I190" i="3"/>
  <c r="I191" i="3"/>
  <c r="J191" i="3" s="1"/>
  <c r="I192" i="3"/>
  <c r="J192" i="3" s="1"/>
  <c r="I193" i="3"/>
  <c r="J193" i="3" s="1"/>
  <c r="I194" i="3"/>
  <c r="J194" i="3" s="1"/>
  <c r="I195" i="3"/>
  <c r="J195" i="3"/>
  <c r="H18" i="9"/>
  <c r="D18" i="9"/>
  <c r="G9" i="2"/>
  <c r="H9" i="2" s="1"/>
  <c r="G13" i="2"/>
  <c r="H13" i="2" s="1"/>
  <c r="G10" i="2"/>
  <c r="H10" i="2" s="1"/>
  <c r="G11" i="2"/>
  <c r="H11" i="2" s="1"/>
  <c r="G12" i="2"/>
  <c r="H12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H10" i="5"/>
  <c r="H12" i="5"/>
  <c r="H13" i="5"/>
  <c r="H14" i="5"/>
  <c r="H15" i="5"/>
  <c r="H16" i="5"/>
  <c r="H17" i="5"/>
  <c r="H21" i="5"/>
  <c r="H23" i="5"/>
  <c r="H24" i="5"/>
  <c r="H18" i="5"/>
  <c r="H19" i="5"/>
  <c r="H20" i="5"/>
  <c r="H11" i="5"/>
  <c r="H22" i="5"/>
  <c r="H25" i="5"/>
  <c r="I63" i="3" l="1"/>
  <c r="D13" i="5" s="1"/>
  <c r="I19" i="3"/>
  <c r="D10" i="5" s="1"/>
  <c r="G21" i="2"/>
  <c r="I26" i="5"/>
  <c r="J12" i="5" s="1"/>
  <c r="H26" i="5"/>
  <c r="H21" i="2"/>
  <c r="E7" i="5" s="1"/>
  <c r="J190" i="3"/>
  <c r="J196" i="3" s="1"/>
  <c r="E25" i="5" s="1"/>
  <c r="I196" i="3"/>
  <c r="J160" i="3"/>
  <c r="J42" i="3"/>
  <c r="J183" i="3"/>
  <c r="J180" i="3"/>
  <c r="J185" i="3" s="1"/>
  <c r="E24" i="5" s="1"/>
  <c r="I185" i="3"/>
  <c r="J150" i="3"/>
  <c r="J140" i="3"/>
  <c r="J125" i="3"/>
  <c r="J122" i="3"/>
  <c r="I130" i="3"/>
  <c r="J77" i="3"/>
  <c r="J85" i="3" s="1"/>
  <c r="E15" i="5" s="1"/>
  <c r="I85" i="3"/>
  <c r="J19" i="3"/>
  <c r="E10" i="5" s="1"/>
  <c r="J173" i="3"/>
  <c r="J170" i="3"/>
  <c r="I174" i="3"/>
  <c r="J155" i="3"/>
  <c r="J163" i="3" s="1"/>
  <c r="E22" i="5" s="1"/>
  <c r="I163" i="3"/>
  <c r="J115" i="3"/>
  <c r="J112" i="3"/>
  <c r="I119" i="3"/>
  <c r="J102" i="3"/>
  <c r="J109" i="3" s="1"/>
  <c r="E17" i="5" s="1"/>
  <c r="I109" i="3"/>
  <c r="J92" i="3"/>
  <c r="E16" i="5" s="1"/>
  <c r="J67" i="3"/>
  <c r="I73" i="3"/>
  <c r="J34" i="3"/>
  <c r="I43" i="3"/>
  <c r="J24" i="3"/>
  <c r="I31" i="3"/>
  <c r="J63" i="3"/>
  <c r="E13" i="5" s="1"/>
  <c r="J145" i="3"/>
  <c r="I152" i="3"/>
  <c r="J135" i="3"/>
  <c r="I141" i="3"/>
  <c r="J95" i="3"/>
  <c r="J72" i="3"/>
  <c r="J37" i="3"/>
  <c r="J27" i="3"/>
  <c r="J16" i="5"/>
  <c r="J25" i="5" l="1"/>
  <c r="J24" i="5"/>
  <c r="D7" i="5"/>
  <c r="Q11" i="9"/>
  <c r="J174" i="3"/>
  <c r="E23" i="5" s="1"/>
  <c r="J31" i="3"/>
  <c r="E11" i="5" s="1"/>
  <c r="J141" i="3"/>
  <c r="E20" i="5" s="1"/>
  <c r="J152" i="3"/>
  <c r="E21" i="5" s="1"/>
  <c r="J20" i="5"/>
  <c r="J26" i="5"/>
  <c r="J23" i="5"/>
  <c r="J13" i="5"/>
  <c r="J22" i="5"/>
  <c r="J11" i="5"/>
  <c r="J19" i="5"/>
  <c r="J15" i="5"/>
  <c r="J14" i="5"/>
  <c r="J21" i="5"/>
  <c r="J10" i="5"/>
  <c r="J17" i="5"/>
  <c r="J18" i="5"/>
  <c r="D15" i="5"/>
  <c r="D25" i="5"/>
  <c r="D23" i="5"/>
  <c r="J130" i="3"/>
  <c r="E19" i="5" s="1"/>
  <c r="D24" i="5"/>
  <c r="J73" i="3"/>
  <c r="E14" i="5" s="1"/>
  <c r="D18" i="5"/>
  <c r="D14" i="5"/>
  <c r="D19" i="5"/>
  <c r="D20" i="5"/>
  <c r="D12" i="5"/>
  <c r="D21" i="5"/>
  <c r="D11" i="5"/>
  <c r="J43" i="3"/>
  <c r="E12" i="5" s="1"/>
  <c r="D16" i="5"/>
  <c r="D17" i="5"/>
  <c r="J119" i="3"/>
  <c r="E18" i="5" s="1"/>
  <c r="D22" i="5"/>
  <c r="L22" i="9" l="1"/>
  <c r="L20" i="9" s="1"/>
  <c r="Q12" i="9"/>
  <c r="D26" i="5"/>
  <c r="I6" i="5" s="1"/>
  <c r="E26" i="5"/>
  <c r="F12" i="5" s="1"/>
  <c r="F14" i="5" l="1"/>
  <c r="F19" i="5"/>
  <c r="F18" i="5"/>
  <c r="F26" i="5"/>
  <c r="F17" i="5"/>
  <c r="F11" i="5"/>
  <c r="F22" i="5"/>
  <c r="J6" i="5"/>
  <c r="F20" i="5"/>
  <c r="F24" i="5"/>
  <c r="F21" i="5"/>
  <c r="F15" i="5"/>
  <c r="F13" i="5"/>
  <c r="F10" i="5"/>
  <c r="F25" i="5"/>
  <c r="F23" i="5"/>
  <c r="F16" i="5"/>
</calcChain>
</file>

<file path=xl/sharedStrings.xml><?xml version="1.0" encoding="utf-8"?>
<sst xmlns="http://schemas.openxmlformats.org/spreadsheetml/2006/main" count="425" uniqueCount="193">
  <si>
    <t>Concepto</t>
  </si>
  <si>
    <t>Reparto de Utilidades /Dividendos</t>
  </si>
  <si>
    <t>Aguinaldo</t>
  </si>
  <si>
    <t>Bonos</t>
  </si>
  <si>
    <t>Comisiones</t>
  </si>
  <si>
    <t>Inversiones</t>
  </si>
  <si>
    <t>Rentas de Propiedades</t>
  </si>
  <si>
    <t>Devolución de Impuestos</t>
  </si>
  <si>
    <t>Otros</t>
  </si>
  <si>
    <t>Salario / Ingreso  1</t>
  </si>
  <si>
    <t>Salario / Ingreso  2</t>
  </si>
  <si>
    <t>Frecuencia</t>
  </si>
  <si>
    <t>Semanal</t>
  </si>
  <si>
    <t>Quincenal</t>
  </si>
  <si>
    <t>Mensual</t>
  </si>
  <si>
    <t>Bimestral</t>
  </si>
  <si>
    <t>Trimestral</t>
  </si>
  <si>
    <t>Semestral</t>
  </si>
  <si>
    <t>Anual</t>
  </si>
  <si>
    <t xml:space="preserve">Importe </t>
  </si>
  <si>
    <t>Total</t>
  </si>
  <si>
    <t>Ingresos</t>
  </si>
  <si>
    <t>Egresos</t>
  </si>
  <si>
    <t>Gasolina</t>
  </si>
  <si>
    <t>Servicios</t>
  </si>
  <si>
    <t>Tenencia</t>
  </si>
  <si>
    <t>Verificación</t>
  </si>
  <si>
    <t>Estacionamientos</t>
  </si>
  <si>
    <t>Pensión</t>
  </si>
  <si>
    <t>Limpieza</t>
  </si>
  <si>
    <t>Reparaciones</t>
  </si>
  <si>
    <t>Automovil</t>
  </si>
  <si>
    <t>Salud</t>
  </si>
  <si>
    <t>Consultas médicas</t>
  </si>
  <si>
    <t>Estudios Médicos</t>
  </si>
  <si>
    <t>Medicinas</t>
  </si>
  <si>
    <t>Nutriologo</t>
  </si>
  <si>
    <t>Ginecólogo</t>
  </si>
  <si>
    <t>Especialistas</t>
  </si>
  <si>
    <t>Comidas</t>
  </si>
  <si>
    <t>Restaurantes</t>
  </si>
  <si>
    <t>Bares y Cantinas</t>
  </si>
  <si>
    <t>Comidas Familiares</t>
  </si>
  <si>
    <t>Comidas con amigos</t>
  </si>
  <si>
    <t>Comidas de negocios</t>
  </si>
  <si>
    <t>Servicio a Domicilio</t>
  </si>
  <si>
    <t>Propinas</t>
  </si>
  <si>
    <t>Hogar</t>
  </si>
  <si>
    <t>Renta</t>
  </si>
  <si>
    <t>Agua</t>
  </si>
  <si>
    <t>Luz</t>
  </si>
  <si>
    <t>Gas</t>
  </si>
  <si>
    <t>Telefono, Cable e Internet</t>
  </si>
  <si>
    <t>Cuota de Mantenimiento</t>
  </si>
  <si>
    <t>Cuota de Seguridad</t>
  </si>
  <si>
    <t>Personal Doméstico</t>
  </si>
  <si>
    <t>Tintoreria</t>
  </si>
  <si>
    <t>Jardineria</t>
  </si>
  <si>
    <t>Suscripciones a Periodicos o Revistas</t>
  </si>
  <si>
    <t>Predial</t>
  </si>
  <si>
    <t>Reparaciones y Mantenimiento</t>
  </si>
  <si>
    <t>Casa de Campo</t>
  </si>
  <si>
    <t>Hogar Despensa</t>
  </si>
  <si>
    <t>Supermercado</t>
  </si>
  <si>
    <t>Vinos y Licores</t>
  </si>
  <si>
    <t>Tiendas Naturistas / Organicas</t>
  </si>
  <si>
    <t>Suplementos</t>
  </si>
  <si>
    <t>Cuidado Personal</t>
  </si>
  <si>
    <t>Estetica</t>
  </si>
  <si>
    <t>Spa</t>
  </si>
  <si>
    <t>Ropa y Calzado</t>
  </si>
  <si>
    <t>Cosmeticos</t>
  </si>
  <si>
    <t>Joyeria / Relojes</t>
  </si>
  <si>
    <t>Perfumeria</t>
  </si>
  <si>
    <t>Tratamientos</t>
  </si>
  <si>
    <t>Telefonia</t>
  </si>
  <si>
    <t>Plan Tarifario 1</t>
  </si>
  <si>
    <t>Plan Tarifario 2</t>
  </si>
  <si>
    <t>Plan Tarifario 3</t>
  </si>
  <si>
    <t>Educación</t>
  </si>
  <si>
    <t>Colegiaturas</t>
  </si>
  <si>
    <t>Uniformes</t>
  </si>
  <si>
    <t>Inscripciones</t>
  </si>
  <si>
    <t>Utiles Escolares</t>
  </si>
  <si>
    <t>Transporte</t>
  </si>
  <si>
    <t>Cuotas</t>
  </si>
  <si>
    <t>Talleres</t>
  </si>
  <si>
    <t>Diplomados</t>
  </si>
  <si>
    <t>Maestria</t>
  </si>
  <si>
    <t>Starbucks</t>
  </si>
  <si>
    <t>Regalos</t>
  </si>
  <si>
    <t>Cumpleaños</t>
  </si>
  <si>
    <t>Intercambios</t>
  </si>
  <si>
    <t>Celebraciones</t>
  </si>
  <si>
    <t>Navidad</t>
  </si>
  <si>
    <t>Momentos Especiales</t>
  </si>
  <si>
    <t xml:space="preserve">Otros </t>
  </si>
  <si>
    <t>Deportes y Entretenimiento</t>
  </si>
  <si>
    <t>Club</t>
  </si>
  <si>
    <t>Hobbies</t>
  </si>
  <si>
    <t>Cine, Teatro, Conciertos</t>
  </si>
  <si>
    <t>Centros Nocturnos</t>
  </si>
  <si>
    <t>Vacaciones</t>
  </si>
  <si>
    <t>Mascotas</t>
  </si>
  <si>
    <t>Comida</t>
  </si>
  <si>
    <t>Vacunas</t>
  </si>
  <si>
    <t>Veterinario</t>
  </si>
  <si>
    <t>Juguetes / Accesorios</t>
  </si>
  <si>
    <t>Bebes</t>
  </si>
  <si>
    <t>Pediatra</t>
  </si>
  <si>
    <t>Despensa</t>
  </si>
  <si>
    <t>Niñera</t>
  </si>
  <si>
    <t>Juguetes</t>
  </si>
  <si>
    <t>Ropa</t>
  </si>
  <si>
    <t>Pañales</t>
  </si>
  <si>
    <t>Inversiones / Seguros</t>
  </si>
  <si>
    <t>Seguro de Vida</t>
  </si>
  <si>
    <t>Seguro de Auto</t>
  </si>
  <si>
    <t>Gastos Medicos Mayores</t>
  </si>
  <si>
    <t>Plan de Retiro</t>
  </si>
  <si>
    <t>Plan Educacional</t>
  </si>
  <si>
    <t>Fondos de Inversión</t>
  </si>
  <si>
    <t>Deudas</t>
  </si>
  <si>
    <t>Hipotecas</t>
  </si>
  <si>
    <t>Tarjeta de Credito</t>
  </si>
  <si>
    <t>Credito Automotriz</t>
  </si>
  <si>
    <t>Impuestos</t>
  </si>
  <si>
    <t>Creditos Personales</t>
  </si>
  <si>
    <t>Otros Egresos</t>
  </si>
  <si>
    <t>Resumen</t>
  </si>
  <si>
    <t>Ingresos Totales</t>
  </si>
  <si>
    <t>Deporte y Entretenimiento</t>
  </si>
  <si>
    <t>Otros Gastos</t>
  </si>
  <si>
    <t>Egresos Totales</t>
  </si>
  <si>
    <t>Hospedaje</t>
  </si>
  <si>
    <t>Alimentos y Bebidas</t>
  </si>
  <si>
    <t>Boletos de transporte</t>
  </si>
  <si>
    <t>Renta de Vehiculos</t>
  </si>
  <si>
    <t>Gasolinas y Casetas</t>
  </si>
  <si>
    <t>Entretenimiento</t>
  </si>
  <si>
    <t>Compras y Regalos</t>
  </si>
  <si>
    <t>Seguro de Casa</t>
  </si>
  <si>
    <t>Arrendamiento de Autos</t>
  </si>
  <si>
    <t>%</t>
  </si>
  <si>
    <t>Indispensable</t>
  </si>
  <si>
    <t>Capacidad de Ahorro</t>
  </si>
  <si>
    <t>Disponible para ahorro</t>
  </si>
  <si>
    <t>Activos "Lo que tienes"</t>
  </si>
  <si>
    <t>Pasivos "Lo que debes"</t>
  </si>
  <si>
    <t>Efectivo</t>
  </si>
  <si>
    <t>Inmuebles</t>
  </si>
  <si>
    <t>Vehiculos</t>
  </si>
  <si>
    <t>Negocios</t>
  </si>
  <si>
    <t>Hipoteca</t>
  </si>
  <si>
    <t>Tarjeta de Credito 1</t>
  </si>
  <si>
    <t>Tarjeta de Credito 2</t>
  </si>
  <si>
    <t>Tarjeta de Credito 3</t>
  </si>
  <si>
    <t>Prestamo Bancario</t>
  </si>
  <si>
    <t>Prestamo Vehiculo</t>
  </si>
  <si>
    <t>Prestamo Personal</t>
  </si>
  <si>
    <t>Tasa Anual del Credito</t>
  </si>
  <si>
    <t>Tasa de Rendimiento Anual</t>
  </si>
  <si>
    <t>Meses que restan por pagar</t>
  </si>
  <si>
    <t>Importe Total de la Deuda</t>
  </si>
  <si>
    <t>Ecobici</t>
  </si>
  <si>
    <t>PRESUPUESTO PERSONAL</t>
  </si>
  <si>
    <t>1 ACTIVOS Y PASIVOS</t>
  </si>
  <si>
    <t>- En esta primera parte, la idea es que te des cuenta de lo que tienes y lo que debes.</t>
  </si>
  <si>
    <t>2 INGRESOS</t>
  </si>
  <si>
    <t>3 EGRESOS</t>
  </si>
  <si>
    <t>- Trata de ser lo mas detallado y exacto con las cantidades, tomate tu tiempo.</t>
  </si>
  <si>
    <t xml:space="preserve"> Sigue en orden los pasos para que puedas obtener los mejores resultados de este ejercicio</t>
  </si>
  <si>
    <t>Uno de las principales herramientas en las finanzas personales es la elaboración de un presupuesto, esto te permitira conocer tu capacidad de ahorro, optimizar tu gasto  y tomar mejores decisiones financieras.</t>
  </si>
  <si>
    <t>Telefonia y Otros</t>
  </si>
  <si>
    <t>Netflix</t>
  </si>
  <si>
    <t>Amazon Prime</t>
  </si>
  <si>
    <t>Disney +</t>
  </si>
  <si>
    <t>HBO</t>
  </si>
  <si>
    <t>Egresos Indispensables</t>
  </si>
  <si>
    <t>¿Cómo usar esta herramienta?</t>
  </si>
  <si>
    <t>www.citla.mx</t>
  </si>
  <si>
    <t xml:space="preserve">En esta sección es muy importante ya que te permitira conocer un balance entre lo que tienes y las deudas. </t>
  </si>
  <si>
    <t xml:space="preserve">Recuerda poner todos los ingresos que recibas </t>
  </si>
  <si>
    <t>Con que frecuencia recibes este ingreso? Escoge de la lista.</t>
  </si>
  <si>
    <t>¿Con que frecuencia realizas este egreso?</t>
  </si>
  <si>
    <t>Da click en la casilla si este egreso es fundamental y no puedes prescindir de él.</t>
  </si>
  <si>
    <r>
      <t xml:space="preserve">Mensual
 </t>
    </r>
    <r>
      <rPr>
        <b/>
        <sz val="9"/>
        <color rgb="FFF2EEEB"/>
        <rFont val="Century Gothic"/>
        <family val="1"/>
      </rPr>
      <t>(Cuanto recibes mensualmente en ingresos)</t>
    </r>
  </si>
  <si>
    <r>
      <t xml:space="preserve">Anual
 </t>
    </r>
    <r>
      <rPr>
        <b/>
        <sz val="9"/>
        <color rgb="FFF2EEEB"/>
        <rFont val="Century Gothic"/>
        <family val="1"/>
      </rPr>
      <t>(Cuanto recibes anualmente en ingresos)</t>
    </r>
  </si>
  <si>
    <t>Importe  Real</t>
  </si>
  <si>
    <t>Importe  Ideal</t>
  </si>
  <si>
    <t>Debes ir a la sección de Egresos y llenar los pagos de deudas mensuales</t>
  </si>
  <si>
    <t>De tus ingresos se destinan a pagar deudas estas en un nivel</t>
  </si>
  <si>
    <t>Nivel de Endeudamiento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</si>
</sst>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$&quot;* #,##0_-;\-&quot;$&quot;* #,##0_-;_-&quot;$&quot;* &quot;-&quot;??_-;_-@_-"/>
    <numFmt numFmtId="167" formatCode="_-* #,##0_-;\-* #,##0_-;_-* &quot;-&quot;??_-;_-@_-"/>
  </numFmts>
  <fonts count="4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B172E"/>
      <name val="Calibri"/>
      <family val="2"/>
      <scheme val="minor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b/>
      <sz val="11"/>
      <color theme="1"/>
      <name val="Century Gothic"/>
      <family val="1"/>
    </font>
    <font>
      <sz val="12"/>
      <color rgb="FF0B172E"/>
      <name val="Century Gothic"/>
      <family val="1"/>
    </font>
    <font>
      <sz val="18"/>
      <color rgb="FF0B172E"/>
      <name val="Century Gothic"/>
      <family val="1"/>
    </font>
    <font>
      <sz val="16"/>
      <color rgb="FF0B172E"/>
      <name val="Century Gothic"/>
      <family val="1"/>
    </font>
    <font>
      <b/>
      <i/>
      <sz val="11"/>
      <color rgb="FF0B172E"/>
      <name val="Century Gothic"/>
      <family val="1"/>
    </font>
    <font>
      <sz val="11"/>
      <color rgb="FF0B172E"/>
      <name val="Century Gothic"/>
      <family val="1"/>
    </font>
    <font>
      <b/>
      <sz val="11"/>
      <color rgb="FF0B172E"/>
      <name val="Century Gothic"/>
      <family val="1"/>
    </font>
    <font>
      <b/>
      <sz val="12"/>
      <color rgb="FF0B172E"/>
      <name val="Century Gothic"/>
      <family val="1"/>
    </font>
    <font>
      <sz val="20"/>
      <color theme="1"/>
      <name val="Century Gothic"/>
      <family val="1"/>
    </font>
    <font>
      <i/>
      <sz val="11"/>
      <color rgb="FF0B172E"/>
      <name val="Century Gothic"/>
      <family val="1"/>
    </font>
    <font>
      <sz val="11"/>
      <color rgb="FF0B172E"/>
      <name val="Calibri"/>
      <family val="2"/>
      <scheme val="minor"/>
    </font>
    <font>
      <sz val="11"/>
      <color theme="0"/>
      <name val="Century Gothic"/>
      <family val="1"/>
    </font>
    <font>
      <sz val="12"/>
      <color theme="0"/>
      <name val="Calibri"/>
      <family val="2"/>
      <scheme val="minor"/>
    </font>
    <font>
      <b/>
      <sz val="12"/>
      <color rgb="FF564252"/>
      <name val="Century Gothic"/>
      <family val="1"/>
    </font>
    <font>
      <b/>
      <sz val="14"/>
      <color rgb="FF564252"/>
      <name val="Century Gothic"/>
      <family val="1"/>
    </font>
    <font>
      <b/>
      <sz val="18"/>
      <color rgb="FF564252"/>
      <name val="Century Gothic"/>
      <family val="1"/>
    </font>
    <font>
      <sz val="18"/>
      <color rgb="FF564252"/>
      <name val="Century Gothic"/>
      <family val="1"/>
    </font>
    <font>
      <b/>
      <sz val="11"/>
      <color rgb="FFF2EEEB"/>
      <name val="Century Gothic"/>
      <family val="1"/>
    </font>
    <font>
      <b/>
      <i/>
      <sz val="11"/>
      <color rgb="FFF2EEEB"/>
      <name val="Century Gothic"/>
      <family val="1"/>
    </font>
    <font>
      <sz val="16"/>
      <color rgb="FF5A6773"/>
      <name val="Century Gothic"/>
      <family val="1"/>
    </font>
    <font>
      <sz val="20"/>
      <color rgb="FF564252"/>
      <name val="Century Gothic"/>
      <family val="1"/>
    </font>
    <font>
      <b/>
      <sz val="12"/>
      <color rgb="FFF2EEEB"/>
      <name val="Century Gothic"/>
      <family val="1"/>
    </font>
    <font>
      <b/>
      <sz val="9"/>
      <color rgb="FFF2EEEB"/>
      <name val="Century Gothic"/>
      <family val="1"/>
    </font>
    <font>
      <b/>
      <sz val="10.5"/>
      <color rgb="FFF2EEEB"/>
      <name val="Calibri"/>
      <family val="2"/>
      <scheme val="minor"/>
    </font>
    <font>
      <b/>
      <i/>
      <sz val="16"/>
      <color rgb="FF0B172E"/>
      <name val="Century Gothic"/>
      <family val="1"/>
    </font>
    <font>
      <b/>
      <i/>
      <sz val="22"/>
      <color rgb="FF0B172E"/>
      <name val="Century Gothic"/>
      <family val="1"/>
    </font>
    <font>
      <b/>
      <i/>
      <sz val="14"/>
      <color rgb="FF0B172E"/>
      <name val="Century Gothic"/>
      <family val="1"/>
    </font>
    <font>
      <b/>
      <sz val="16"/>
      <color rgb="FFF2EEEB"/>
      <name val="Century Gothic"/>
      <family val="1"/>
    </font>
    <font>
      <b/>
      <i/>
      <sz val="16"/>
      <color rgb="FFF2EEEB"/>
      <name val="Century Gothic"/>
      <family val="1"/>
    </font>
    <font>
      <sz val="22"/>
      <color rgb="FF0B172E"/>
      <name val="Century Gothic"/>
      <family val="1"/>
    </font>
    <font>
      <b/>
      <sz val="14"/>
      <color rgb="FFF2EEEB"/>
      <name val="Century Gothic"/>
      <family val="1"/>
    </font>
    <font>
      <sz val="14"/>
      <color rgb="FFF2EEEB"/>
      <name val="Century Gothic"/>
      <family val="1"/>
    </font>
    <font>
      <sz val="14"/>
      <color rgb="FF0B172E"/>
      <name val="Century Gothic"/>
      <family val="1"/>
    </font>
    <font>
      <b/>
      <sz val="22"/>
      <color rgb="FF564252"/>
      <name val="Century Gothic"/>
      <family val="1"/>
    </font>
    <font>
      <sz val="12"/>
      <color rgb="FF564252"/>
      <name val="Century Gothic"/>
      <family val="1"/>
    </font>
    <font>
      <b/>
      <sz val="11"/>
      <color rgb="FF364959"/>
      <name val="Century Gothic"/>
      <family val="1"/>
    </font>
    <font>
      <b/>
      <sz val="18"/>
      <color rgb="FF0B172E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A6773"/>
        <bgColor indexed="64"/>
      </patternFill>
    </fill>
    <fill>
      <patternFill patternType="solid">
        <fgColor rgb="FFFF7E79"/>
        <bgColor indexed="64"/>
      </patternFill>
    </fill>
  </fills>
  <borders count="25">
    <border>
      <left/>
      <right/>
      <top/>
      <bottom/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 style="thin">
        <color theme="7" tint="-0.499984740745262"/>
      </top>
      <bottom style="thick">
        <color theme="7" tint="-0.499984740745262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/>
      <diagonal/>
    </border>
    <border>
      <left style="thick">
        <color theme="7" tint="-0.499984740745262"/>
      </left>
      <right style="thick">
        <color theme="7" tint="-0.499984740745262"/>
      </right>
      <top/>
      <bottom/>
      <diagonal/>
    </border>
    <border>
      <left style="thick">
        <color theme="7" tint="-0.499984740745262"/>
      </left>
      <right style="thick">
        <color theme="7" tint="-0.499984740745262"/>
      </right>
      <top/>
      <bottom style="thick">
        <color theme="7" tint="-0.499984740745262"/>
      </bottom>
      <diagonal/>
    </border>
    <border>
      <left/>
      <right style="thick">
        <color theme="7" tint="-0.499984740745262"/>
      </right>
      <top/>
      <bottom/>
      <diagonal/>
    </border>
    <border>
      <left style="thick">
        <color rgb="FF403151"/>
      </left>
      <right style="thick">
        <color rgb="FF403151"/>
      </right>
      <top style="thick">
        <color rgb="FF403151"/>
      </top>
      <bottom style="thick">
        <color rgb="FF403151"/>
      </bottom>
      <diagonal/>
    </border>
    <border>
      <left style="thick">
        <color rgb="FF0C2F30"/>
      </left>
      <right style="thick">
        <color rgb="FF0C2F30"/>
      </right>
      <top style="thick">
        <color rgb="FF0C2F30"/>
      </top>
      <bottom style="thick">
        <color rgb="FF0C2F30"/>
      </bottom>
      <diagonal/>
    </border>
    <border>
      <left style="thick">
        <color rgb="FF0C2F30"/>
      </left>
      <right/>
      <top style="thick">
        <color rgb="FF0C2F30"/>
      </top>
      <bottom style="thick">
        <color rgb="FF0C2F30"/>
      </bottom>
      <diagonal/>
    </border>
    <border>
      <left style="thick">
        <color rgb="FF0C2F30"/>
      </left>
      <right/>
      <top/>
      <bottom style="thin">
        <color theme="7" tint="-0.499984740745262"/>
      </bottom>
      <diagonal/>
    </border>
    <border>
      <left style="thick">
        <color rgb="FF0C2F30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thick">
        <color rgb="FF0C2F30"/>
      </left>
      <right/>
      <top style="thin">
        <color theme="7" tint="-0.499984740745262"/>
      </top>
      <bottom style="thick">
        <color rgb="FF0C2F30"/>
      </bottom>
      <diagonal/>
    </border>
    <border>
      <left/>
      <right style="thick">
        <color rgb="FF0C2F30"/>
      </right>
      <top style="thick">
        <color rgb="FF0C2F30"/>
      </top>
      <bottom style="thick">
        <color rgb="FF0C2F30"/>
      </bottom>
      <diagonal/>
    </border>
    <border>
      <left/>
      <right style="thick">
        <color rgb="FF0C2F30"/>
      </right>
      <top/>
      <bottom style="thin">
        <color theme="7" tint="-0.499984740745262"/>
      </bottom>
      <diagonal/>
    </border>
    <border>
      <left/>
      <right style="thick">
        <color rgb="FF0C2F30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ck">
        <color rgb="FF0C2F30"/>
      </right>
      <top style="thin">
        <color theme="7" tint="-0.499984740745262"/>
      </top>
      <bottom style="thick">
        <color rgb="FF0C2F30"/>
      </bottom>
      <diagonal/>
    </border>
    <border>
      <left style="thick">
        <color rgb="FF0C2F30"/>
      </left>
      <right style="thick">
        <color rgb="FF0C2F30"/>
      </right>
      <top/>
      <bottom style="thin">
        <color theme="7" tint="-0.499984740745262"/>
      </bottom>
      <diagonal/>
    </border>
    <border>
      <left style="thick">
        <color rgb="FF0C2F30"/>
      </left>
      <right style="thick">
        <color rgb="FF0C2F30"/>
      </right>
      <top style="thin">
        <color theme="7" tint="-0.499984740745262"/>
      </top>
      <bottom style="thin">
        <color theme="7" tint="-0.499984740745262"/>
      </bottom>
      <diagonal/>
    </border>
    <border>
      <left style="thick">
        <color rgb="FF0C2F30"/>
      </left>
      <right style="thick">
        <color rgb="FF0C2F30"/>
      </right>
      <top style="thin">
        <color theme="7" tint="-0.499984740745262"/>
      </top>
      <bottom style="thick">
        <color rgb="FF0C2F30"/>
      </bottom>
      <diagonal/>
    </border>
    <border>
      <left style="thick">
        <color rgb="FF0C2F30"/>
      </left>
      <right style="thick">
        <color rgb="FF0C2F30"/>
      </right>
      <top style="thin">
        <color theme="7" tint="-0.499984740745262"/>
      </top>
      <bottom/>
      <diagonal/>
    </border>
    <border>
      <left style="thick">
        <color theme="7" tint="-0.499984740745262"/>
      </left>
      <right/>
      <top style="thick">
        <color theme="7" tint="-0.499984740745262"/>
      </top>
      <bottom style="thick">
        <color theme="7" tint="-0.499984740745262"/>
      </bottom>
      <diagonal/>
    </border>
    <border>
      <left/>
      <right/>
      <top style="thick">
        <color theme="7" tint="-0.499984740745262"/>
      </top>
      <bottom style="thick">
        <color theme="7" tint="-0.499984740745262"/>
      </bottom>
      <diagonal/>
    </border>
    <border>
      <left/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</borders>
  <cellStyleXfs count="26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/>
    <xf numFmtId="0" fontId="13" fillId="0" borderId="1" xfId="0" applyFont="1" applyBorder="1" applyAlignment="1">
      <alignment horizontal="center" vertical="center"/>
    </xf>
    <xf numFmtId="0" fontId="14" fillId="0" borderId="2" xfId="0" applyFont="1" applyBorder="1" applyProtection="1">
      <protection locked="0"/>
    </xf>
    <xf numFmtId="164" fontId="14" fillId="0" borderId="2" xfId="5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3" xfId="0" applyFont="1" applyBorder="1" applyProtection="1">
      <protection locked="0"/>
    </xf>
    <xf numFmtId="164" fontId="14" fillId="0" borderId="3" xfId="5" applyFont="1" applyBorder="1" applyProtection="1">
      <protection locked="0"/>
    </xf>
    <xf numFmtId="0" fontId="14" fillId="4" borderId="2" xfId="0" applyFont="1" applyFill="1" applyBorder="1" applyProtection="1">
      <protection locked="0"/>
    </xf>
    <xf numFmtId="164" fontId="14" fillId="4" borderId="2" xfId="5" applyFont="1" applyFill="1" applyBorder="1" applyProtection="1">
      <protection locked="0"/>
    </xf>
    <xf numFmtId="164" fontId="14" fillId="2" borderId="9" xfId="5" applyFont="1" applyFill="1" applyBorder="1" applyAlignment="1" applyProtection="1">
      <alignment horizontal="center" vertical="center"/>
    </xf>
    <xf numFmtId="0" fontId="10" fillId="0" borderId="19" xfId="0" applyFont="1" applyBorder="1" applyProtection="1">
      <protection locked="0"/>
    </xf>
    <xf numFmtId="0" fontId="10" fillId="0" borderId="18" xfId="0" applyFont="1" applyBorder="1" applyProtection="1">
      <protection locked="0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20" fillId="0" borderId="4" xfId="5" applyFont="1" applyBorder="1" applyProtection="1">
      <protection locked="0"/>
    </xf>
    <xf numFmtId="164" fontId="20" fillId="0" borderId="5" xfId="5" applyFont="1" applyBorder="1" applyProtection="1">
      <protection locked="0"/>
    </xf>
    <xf numFmtId="164" fontId="20" fillId="0" borderId="6" xfId="5" applyFont="1" applyBorder="1" applyProtection="1"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4" fontId="20" fillId="3" borderId="4" xfId="5" applyFont="1" applyFill="1" applyBorder="1" applyProtection="1">
      <protection locked="0"/>
    </xf>
    <xf numFmtId="164" fontId="20" fillId="3" borderId="5" xfId="5" applyFont="1" applyFill="1" applyBorder="1" applyProtection="1">
      <protection locked="0"/>
    </xf>
    <xf numFmtId="164" fontId="20" fillId="3" borderId="6" xfId="5" applyFont="1" applyFill="1" applyBorder="1" applyProtection="1"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wrapText="1"/>
    </xf>
    <xf numFmtId="0" fontId="13" fillId="0" borderId="7" xfId="0" applyFont="1" applyBorder="1" applyAlignment="1">
      <alignment wrapText="1"/>
    </xf>
    <xf numFmtId="164" fontId="14" fillId="0" borderId="2" xfId="5" applyFont="1" applyFill="1" applyBorder="1" applyProtection="1"/>
    <xf numFmtId="164" fontId="14" fillId="0" borderId="2" xfId="0" applyNumberFormat="1" applyFont="1" applyBorder="1"/>
    <xf numFmtId="164" fontId="14" fillId="0" borderId="3" xfId="5" applyFont="1" applyFill="1" applyBorder="1" applyProtection="1"/>
    <xf numFmtId="0" fontId="10" fillId="4" borderId="19" xfId="0" applyFont="1" applyFill="1" applyBorder="1" applyProtection="1">
      <protection locked="0"/>
    </xf>
    <xf numFmtId="0" fontId="10" fillId="4" borderId="20" xfId="0" applyFont="1" applyFill="1" applyBorder="1" applyProtection="1">
      <protection locked="0"/>
    </xf>
    <xf numFmtId="164" fontId="14" fillId="4" borderId="2" xfId="5" applyFont="1" applyFill="1" applyBorder="1" applyProtection="1"/>
    <xf numFmtId="164" fontId="13" fillId="4" borderId="1" xfId="5" applyFont="1" applyFill="1" applyBorder="1" applyAlignment="1" applyProtection="1">
      <alignment horizontal="center" vertical="center"/>
    </xf>
    <xf numFmtId="164" fontId="14" fillId="4" borderId="3" xfId="5" applyFont="1" applyFill="1" applyBorder="1" applyProtection="1"/>
    <xf numFmtId="0" fontId="14" fillId="4" borderId="3" xfId="0" applyFont="1" applyFill="1" applyBorder="1" applyProtection="1">
      <protection locked="0"/>
    </xf>
    <xf numFmtId="164" fontId="14" fillId="4" borderId="3" xfId="5" applyFont="1" applyFill="1" applyBorder="1" applyProtection="1">
      <protection locked="0"/>
    </xf>
    <xf numFmtId="166" fontId="10" fillId="0" borderId="18" xfId="5" applyNumberFormat="1" applyFont="1" applyBorder="1" applyProtection="1">
      <protection locked="0"/>
    </xf>
    <xf numFmtId="166" fontId="10" fillId="0" borderId="0" xfId="0" applyNumberFormat="1" applyFont="1"/>
    <xf numFmtId="166" fontId="10" fillId="2" borderId="18" xfId="5" applyNumberFormat="1" applyFont="1" applyFill="1" applyBorder="1" applyProtection="1"/>
    <xf numFmtId="166" fontId="10" fillId="2" borderId="18" xfId="0" applyNumberFormat="1" applyFont="1" applyFill="1" applyBorder="1"/>
    <xf numFmtId="166" fontId="10" fillId="4" borderId="19" xfId="5" applyNumberFormat="1" applyFont="1" applyFill="1" applyBorder="1" applyProtection="1">
      <protection locked="0"/>
    </xf>
    <xf numFmtId="166" fontId="10" fillId="2" borderId="19" xfId="5" applyNumberFormat="1" applyFont="1" applyFill="1" applyBorder="1" applyProtection="1"/>
    <xf numFmtId="166" fontId="10" fillId="0" borderId="19" xfId="5" applyNumberFormat="1" applyFont="1" applyBorder="1" applyProtection="1">
      <protection locked="0"/>
    </xf>
    <xf numFmtId="166" fontId="10" fillId="4" borderId="20" xfId="5" applyNumberFormat="1" applyFont="1" applyFill="1" applyBorder="1" applyProtection="1">
      <protection locked="0"/>
    </xf>
    <xf numFmtId="166" fontId="10" fillId="2" borderId="21" xfId="5" applyNumberFormat="1" applyFont="1" applyFill="1" applyBorder="1" applyProtection="1"/>
    <xf numFmtId="166" fontId="16" fillId="0" borderId="9" xfId="0" applyNumberFormat="1" applyFont="1" applyBorder="1" applyAlignment="1">
      <alignment horizontal="center" vertical="center"/>
    </xf>
    <xf numFmtId="166" fontId="10" fillId="2" borderId="9" xfId="5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5" borderId="9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7" fillId="0" borderId="0" xfId="0" quotePrefix="1" applyFont="1"/>
    <xf numFmtId="0" fontId="29" fillId="0" borderId="0" xfId="0" applyFont="1"/>
    <xf numFmtId="0" fontId="30" fillId="5" borderId="10" xfId="0" applyFont="1" applyFill="1" applyBorder="1" applyAlignment="1">
      <alignment horizontal="center" vertical="center"/>
    </xf>
    <xf numFmtId="0" fontId="30" fillId="5" borderId="9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wrapText="1"/>
    </xf>
    <xf numFmtId="0" fontId="16" fillId="0" borderId="0" xfId="0" applyFont="1"/>
    <xf numFmtId="0" fontId="30" fillId="5" borderId="9" xfId="0" applyFont="1" applyFill="1" applyBorder="1" applyAlignment="1">
      <alignment horizontal="center" vertical="center" wrapText="1"/>
    </xf>
    <xf numFmtId="0" fontId="10" fillId="0" borderId="11" xfId="0" applyFont="1" applyBorder="1" applyProtection="1">
      <protection locked="0"/>
    </xf>
    <xf numFmtId="164" fontId="10" fillId="0" borderId="18" xfId="5" applyFont="1" applyBorder="1" applyProtection="1">
      <protection locked="0"/>
    </xf>
    <xf numFmtId="9" fontId="10" fillId="0" borderId="15" xfId="86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9" fontId="10" fillId="0" borderId="18" xfId="86" applyFont="1" applyBorder="1" applyAlignment="1" applyProtection="1">
      <alignment horizontal="center"/>
      <protection locked="0"/>
    </xf>
    <xf numFmtId="167" fontId="10" fillId="0" borderId="18" xfId="243" applyNumberFormat="1" applyFont="1" applyBorder="1" applyAlignment="1" applyProtection="1">
      <alignment horizontal="center"/>
      <protection locked="0"/>
    </xf>
    <xf numFmtId="0" fontId="10" fillId="4" borderId="12" xfId="0" applyFont="1" applyFill="1" applyBorder="1" applyProtection="1">
      <protection locked="0"/>
    </xf>
    <xf numFmtId="164" fontId="10" fillId="4" borderId="19" xfId="5" applyFont="1" applyFill="1" applyBorder="1" applyProtection="1">
      <protection locked="0"/>
    </xf>
    <xf numFmtId="9" fontId="10" fillId="4" borderId="16" xfId="86" applyFont="1" applyFill="1" applyBorder="1" applyAlignment="1" applyProtection="1">
      <alignment horizontal="center"/>
      <protection locked="0"/>
    </xf>
    <xf numFmtId="9" fontId="10" fillId="4" borderId="19" xfId="86" applyFont="1" applyFill="1" applyBorder="1" applyAlignment="1" applyProtection="1">
      <alignment horizontal="center"/>
      <protection locked="0"/>
    </xf>
    <xf numFmtId="167" fontId="10" fillId="4" borderId="19" xfId="243" applyNumberFormat="1" applyFont="1" applyFill="1" applyBorder="1" applyAlignment="1" applyProtection="1">
      <alignment horizontal="center"/>
      <protection locked="0"/>
    </xf>
    <xf numFmtId="0" fontId="10" fillId="0" borderId="12" xfId="0" applyFont="1" applyBorder="1" applyProtection="1">
      <protection locked="0"/>
    </xf>
    <xf numFmtId="164" fontId="10" fillId="0" borderId="19" xfId="5" applyFont="1" applyBorder="1" applyProtection="1">
      <protection locked="0"/>
    </xf>
    <xf numFmtId="9" fontId="10" fillId="0" borderId="16" xfId="86" applyFont="1" applyBorder="1" applyAlignment="1" applyProtection="1">
      <alignment horizontal="center"/>
      <protection locked="0"/>
    </xf>
    <xf numFmtId="9" fontId="10" fillId="0" borderId="19" xfId="86" applyFont="1" applyBorder="1" applyAlignment="1" applyProtection="1">
      <alignment horizontal="center"/>
      <protection locked="0"/>
    </xf>
    <xf numFmtId="167" fontId="10" fillId="0" borderId="19" xfId="243" applyNumberFormat="1" applyFont="1" applyBorder="1" applyAlignment="1" applyProtection="1">
      <alignment horizontal="center"/>
      <protection locked="0"/>
    </xf>
    <xf numFmtId="0" fontId="10" fillId="0" borderId="13" xfId="0" applyFont="1" applyBorder="1" applyProtection="1">
      <protection locked="0"/>
    </xf>
    <xf numFmtId="164" fontId="10" fillId="0" borderId="20" xfId="5" applyFont="1" applyBorder="1" applyProtection="1">
      <protection locked="0"/>
    </xf>
    <xf numFmtId="9" fontId="10" fillId="0" borderId="17" xfId="86" applyFont="1" applyBorder="1" applyAlignment="1" applyProtection="1">
      <alignment horizontal="center"/>
      <protection locked="0"/>
    </xf>
    <xf numFmtId="0" fontId="10" fillId="0" borderId="20" xfId="0" applyFont="1" applyBorder="1" applyProtection="1">
      <protection locked="0"/>
    </xf>
    <xf numFmtId="9" fontId="10" fillId="0" borderId="20" xfId="86" applyFont="1" applyBorder="1" applyAlignment="1" applyProtection="1">
      <alignment horizontal="center"/>
      <protection locked="0"/>
    </xf>
    <xf numFmtId="167" fontId="10" fillId="0" borderId="20" xfId="243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vertical="center"/>
    </xf>
    <xf numFmtId="0" fontId="26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0" fontId="26" fillId="5" borderId="8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Protection="1">
      <protection locked="0"/>
    </xf>
    <xf numFmtId="0" fontId="26" fillId="5" borderId="8" xfId="0" applyFont="1" applyFill="1" applyBorder="1" applyProtection="1">
      <protection locked="0"/>
    </xf>
    <xf numFmtId="0" fontId="32" fillId="0" borderId="0" xfId="0" applyFont="1" applyAlignment="1">
      <alignment horizontal="center" vertical="center"/>
    </xf>
    <xf numFmtId="0" fontId="33" fillId="0" borderId="1" xfId="0" applyFont="1" applyBorder="1"/>
    <xf numFmtId="0" fontId="34" fillId="0" borderId="0" xfId="0" applyFont="1"/>
    <xf numFmtId="0" fontId="10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166" fontId="35" fillId="0" borderId="3" xfId="5" applyNumberFormat="1" applyFont="1" applyBorder="1" applyAlignment="1" applyProtection="1">
      <alignment horizontal="center" vertical="center"/>
    </xf>
    <xf numFmtId="0" fontId="35" fillId="0" borderId="3" xfId="0" applyFont="1" applyBorder="1"/>
    <xf numFmtId="166" fontId="35" fillId="0" borderId="3" xfId="5" applyNumberFormat="1" applyFont="1" applyBorder="1" applyProtection="1"/>
    <xf numFmtId="0" fontId="10" fillId="0" borderId="3" xfId="0" applyFont="1" applyBorder="1"/>
    <xf numFmtId="166" fontId="10" fillId="0" borderId="3" xfId="5" applyNumberFormat="1" applyFont="1" applyBorder="1" applyAlignment="1" applyProtection="1">
      <alignment horizontal="center" vertical="center"/>
    </xf>
    <xf numFmtId="9" fontId="10" fillId="0" borderId="3" xfId="86" applyFont="1" applyBorder="1" applyAlignment="1" applyProtection="1">
      <alignment horizontal="center" vertical="center"/>
    </xf>
    <xf numFmtId="0" fontId="10" fillId="4" borderId="3" xfId="0" applyFont="1" applyFill="1" applyBorder="1"/>
    <xf numFmtId="166" fontId="10" fillId="4" borderId="3" xfId="5" applyNumberFormat="1" applyFont="1" applyFill="1" applyBorder="1" applyAlignment="1" applyProtection="1">
      <alignment horizontal="center" vertical="center"/>
    </xf>
    <xf numFmtId="9" fontId="10" fillId="4" borderId="3" xfId="86" applyFont="1" applyFill="1" applyBorder="1" applyAlignment="1" applyProtection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38" fillId="0" borderId="0" xfId="0" applyFont="1"/>
    <xf numFmtId="0" fontId="37" fillId="5" borderId="1" xfId="0" applyFont="1" applyFill="1" applyBorder="1" applyAlignment="1">
      <alignment horizontal="center" vertical="center"/>
    </xf>
    <xf numFmtId="0" fontId="39" fillId="5" borderId="3" xfId="0" applyFont="1" applyFill="1" applyBorder="1" applyAlignment="1">
      <alignment horizontal="center" vertical="center"/>
    </xf>
    <xf numFmtId="166" fontId="39" fillId="5" borderId="3" xfId="5" applyNumberFormat="1" applyFont="1" applyFill="1" applyBorder="1" applyAlignment="1" applyProtection="1">
      <alignment horizontal="center" vertical="center"/>
    </xf>
    <xf numFmtId="9" fontId="40" fillId="5" borderId="3" xfId="86" applyFont="1" applyFill="1" applyBorder="1" applyAlignment="1" applyProtection="1">
      <alignment horizontal="center" vertical="center"/>
    </xf>
    <xf numFmtId="0" fontId="41" fillId="0" borderId="0" xfId="0" applyFont="1"/>
    <xf numFmtId="0" fontId="39" fillId="5" borderId="1" xfId="0" applyFont="1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9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21" fillId="0" borderId="0" xfId="0" applyNumberFormat="1" applyFont="1"/>
    <xf numFmtId="0" fontId="21" fillId="0" borderId="0" xfId="0" applyFont="1"/>
    <xf numFmtId="9" fontId="45" fillId="0" borderId="0" xfId="0" applyNumberFormat="1" applyFont="1"/>
    <xf numFmtId="0" fontId="28" fillId="0" borderId="0" xfId="266" applyFont="1" applyFill="1" applyAlignment="1"/>
    <xf numFmtId="0" fontId="7" fillId="0" borderId="0" xfId="0" applyFont="1" applyAlignment="1">
      <alignment horizontal="left" wrapText="1"/>
    </xf>
    <xf numFmtId="0" fontId="28" fillId="0" borderId="0" xfId="266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8" fillId="0" borderId="0" xfId="266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39" fillId="5" borderId="22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39" fillId="5" borderId="24" xfId="0" applyFont="1" applyFill="1" applyBorder="1" applyAlignment="1">
      <alignment horizontal="center" vertical="center"/>
    </xf>
  </cellXfs>
  <cellStyles count="267">
    <cellStyle name="Comma" xfId="243" builtinId="3"/>
    <cellStyle name="Currency" xfId="5" builtinId="4"/>
    <cellStyle name="Followed Hyperlink" xfId="2" builtinId="9" hidden="1"/>
    <cellStyle name="Followed Hyperlink" xfId="4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Hyperlink" xfId="1" builtinId="8" hidden="1"/>
    <cellStyle name="Hyperlink" xfId="3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/>
    <cellStyle name="Normal" xfId="0" builtinId="0"/>
    <cellStyle name="Percent" xfId="86" builtinId="5"/>
  </cellStyles>
  <dxfs count="1">
    <dxf>
      <font>
        <color rgb="FFF2EEEB"/>
      </font>
      <fill>
        <patternFill>
          <bgColor rgb="FF008D5F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Medium4"/>
  <colors>
    <mruColors>
      <color rgb="FFF2EEEB"/>
      <color rgb="FF008D5F"/>
      <color rgb="FFBF4749"/>
      <color rgb="FFC03039"/>
      <color rgb="FFFF8C7C"/>
      <color rgb="FFF9E576"/>
      <color rgb="FF00B073"/>
      <color rgb="FF364959"/>
      <color rgb="FF564252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D5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E6-2543-84A6-A3B2F6F5B724}"/>
              </c:ext>
            </c:extLst>
          </c:dPt>
          <c:dPt>
            <c:idx val="1"/>
            <c:bubble3D val="0"/>
            <c:spPr>
              <a:solidFill>
                <a:srgbClr val="00B07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3E6-2543-84A6-A3B2F6F5B724}"/>
              </c:ext>
            </c:extLst>
          </c:dPt>
          <c:dPt>
            <c:idx val="2"/>
            <c:bubble3D val="0"/>
            <c:spPr>
              <a:solidFill>
                <a:srgbClr val="F9E57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E6-2543-84A6-A3B2F6F5B724}"/>
              </c:ext>
            </c:extLst>
          </c:dPt>
          <c:dPt>
            <c:idx val="3"/>
            <c:bubble3D val="0"/>
            <c:spPr>
              <a:solidFill>
                <a:srgbClr val="FF8C7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3E6-2543-84A6-A3B2F6F5B724}"/>
              </c:ext>
            </c:extLst>
          </c:dPt>
          <c:dPt>
            <c:idx val="4"/>
            <c:bubble3D val="0"/>
            <c:spPr>
              <a:solidFill>
                <a:srgbClr val="BF474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E6-2543-84A6-A3B2F6F5B724}"/>
              </c:ext>
            </c:extLst>
          </c:dPt>
          <c:val>
            <c:numRef>
              <c:f>'Activos y Pasivos'!$S$8:$S$12</c:f>
              <c:numCache>
                <c:formatCode>0%</c:formatCode>
                <c:ptCount val="5"/>
                <c:pt idx="0">
                  <c:v>0.2</c:v>
                </c:pt>
                <c:pt idx="1">
                  <c:v>0.1</c:v>
                </c:pt>
                <c:pt idx="2">
                  <c:v>0.05</c:v>
                </c:pt>
                <c:pt idx="3">
                  <c:v>0.1</c:v>
                </c:pt>
                <c:pt idx="4" formatCode="General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6-2543-84A6-A3B2F6F5B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75000"/>
                  <a:alpha val="31051"/>
                </a:schemeClr>
              </a:solidFill>
              <a:ln w="38100" cap="sq" cmpd="sng">
                <a:solidFill>
                  <a:srgbClr val="364959"/>
                </a:solidFill>
                <a:prstDash val="sysDash"/>
                <a:round/>
              </a:ln>
            </c:spPr>
            <c:extLst>
              <c:ext xmlns:c16="http://schemas.microsoft.com/office/drawing/2014/chart" uri="{C3380CC4-5D6E-409C-BE32-E72D297353CC}">
                <c16:uniqueId val="{0000000A-89EC-D74B-B81C-37B7B92C17B5}"/>
              </c:ext>
            </c:extLst>
          </c:dPt>
          <c:dPt>
            <c:idx val="1"/>
            <c:bubble3D val="0"/>
            <c:spPr>
              <a:noFill/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89EC-D74B-B81C-37B7B92C17B5}"/>
              </c:ext>
            </c:extLst>
          </c:dPt>
          <c:val>
            <c:numRef>
              <c:f>'Activos y Pasivos'!$Q$11:$Q$12</c:f>
              <c:numCache>
                <c:formatCode>0%</c:formatCode>
                <c:ptCount val="2"/>
                <c:pt idx="0" formatCode="General">
                  <c:v>0.3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EC-D74B-B81C-37B7B92C17B5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bg1">
                  <a:lumMod val="75000"/>
                  <a:alpha val="31051"/>
                </a:schemeClr>
              </a:solidFill>
              <a:ln w="38100" cap="sq" cmpd="sng">
                <a:solidFill>
                  <a:srgbClr val="364959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EC-D74B-B81C-37B7B92C17B5}"/>
              </c:ext>
            </c:extLst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EC-D74B-B81C-37B7B92C17B5}"/>
              </c:ext>
            </c:extLst>
          </c:dPt>
          <c:val>
            <c:numRef>
              <c:f>'Activos y Pasivos'!$Q$11:$Q$12</c:f>
              <c:numCache>
                <c:formatCode>0%</c:formatCode>
                <c:ptCount val="2"/>
                <c:pt idx="0" formatCode="General">
                  <c:v>0.3</c:v>
                </c:pt>
                <c:pt idx="1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EC-D74B-B81C-37B7B92C1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9.6703346864250597E-2"/>
                  <c:y val="2.31884187281122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4-A343-81E6-36F3946360B8}"/>
                </c:ext>
              </c:extLst>
            </c:dLbl>
            <c:dLbl>
              <c:idx val="10"/>
              <c:layout>
                <c:manualLayout>
                  <c:x val="9.6716614436573298E-2"/>
                  <c:y val="7.827626660303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4-A343-81E6-36F3946360B8}"/>
                </c:ext>
              </c:extLst>
            </c:dLbl>
            <c:dLbl>
              <c:idx val="11"/>
              <c:layout>
                <c:manualLayout>
                  <c:x val="-5.0845995839148899E-3"/>
                  <c:y val="2.0679829794002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54-A343-81E6-36F3946360B8}"/>
                </c:ext>
              </c:extLst>
            </c:dLbl>
            <c:dLbl>
              <c:idx val="12"/>
              <c:layout>
                <c:manualLayout>
                  <c:x val="2.3411371237458199E-2"/>
                  <c:y val="-5.050505050505059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54-A343-81E6-36F3946360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Resumen!$C$10:$C$25</c:f>
              <c:strCache>
                <c:ptCount val="16"/>
                <c:pt idx="0">
                  <c:v>Automovil</c:v>
                </c:pt>
                <c:pt idx="1">
                  <c:v>Salud</c:v>
                </c:pt>
                <c:pt idx="2">
                  <c:v>Comidas</c:v>
                </c:pt>
                <c:pt idx="3">
                  <c:v>Hogar</c:v>
                </c:pt>
                <c:pt idx="4">
                  <c:v>Hogar Despensa</c:v>
                </c:pt>
                <c:pt idx="5">
                  <c:v>Cuidado Personal</c:v>
                </c:pt>
                <c:pt idx="6">
                  <c:v>Telefonia</c:v>
                </c:pt>
                <c:pt idx="7">
                  <c:v>Educación</c:v>
                </c:pt>
                <c:pt idx="8">
                  <c:v>Regalos</c:v>
                </c:pt>
                <c:pt idx="9">
                  <c:v>Deporte y Entretenimiento</c:v>
                </c:pt>
                <c:pt idx="10">
                  <c:v>Vacaciones</c:v>
                </c:pt>
                <c:pt idx="11">
                  <c:v>Mascotas</c:v>
                </c:pt>
                <c:pt idx="12">
                  <c:v>Bebes</c:v>
                </c:pt>
                <c:pt idx="13">
                  <c:v>Inversiones / Seguros</c:v>
                </c:pt>
                <c:pt idx="14">
                  <c:v>Deudas</c:v>
                </c:pt>
                <c:pt idx="15">
                  <c:v>Otros Gastos</c:v>
                </c:pt>
              </c:strCache>
            </c:strRef>
          </c:cat>
          <c:val>
            <c:numRef>
              <c:f>Resumen!$D$10:$D$25</c:f>
              <c:numCache>
                <c:formatCode>_-"$"* #,##0_-;\-"$"* #,##0_-;_-"$"* "-"??_-;_-@_-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30000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54-A343-81E6-36F39463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G8" lockText="1" noThreeD="1"/>
</file>

<file path=xl/ctrlProps/ctrlProp10.xml><?xml version="1.0" encoding="utf-8"?>
<formControlPr xmlns="http://schemas.microsoft.com/office/spreadsheetml/2009/9/main" objectType="CheckBox" fmlaLink="G17" lockText="1" noThreeD="1"/>
</file>

<file path=xl/ctrlProps/ctrlProp100.xml><?xml version="1.0" encoding="utf-8"?>
<formControlPr xmlns="http://schemas.microsoft.com/office/spreadsheetml/2009/9/main" objectType="CheckBox" fmlaLink="G137" lockText="1" noThreeD="1"/>
</file>

<file path=xl/ctrlProps/ctrlProp101.xml><?xml version="1.0" encoding="utf-8"?>
<formControlPr xmlns="http://schemas.microsoft.com/office/spreadsheetml/2009/9/main" objectType="CheckBox" fmlaLink="G138" lockText="1" noThreeD="1"/>
</file>

<file path=xl/ctrlProps/ctrlProp102.xml><?xml version="1.0" encoding="utf-8"?>
<formControlPr xmlns="http://schemas.microsoft.com/office/spreadsheetml/2009/9/main" objectType="CheckBox" fmlaLink="G139" lockText="1" noThreeD="1"/>
</file>

<file path=xl/ctrlProps/ctrlProp103.xml><?xml version="1.0" encoding="utf-8"?>
<formControlPr xmlns="http://schemas.microsoft.com/office/spreadsheetml/2009/9/main" objectType="CheckBox" fmlaLink="G140" lockText="1" noThreeD="1"/>
</file>

<file path=xl/ctrlProps/ctrlProp104.xml><?xml version="1.0" encoding="utf-8"?>
<formControlPr xmlns="http://schemas.microsoft.com/office/spreadsheetml/2009/9/main" objectType="CheckBox" fmlaLink="G144" lockText="1" noThreeD="1"/>
</file>

<file path=xl/ctrlProps/ctrlProp105.xml><?xml version="1.0" encoding="utf-8"?>
<formControlPr xmlns="http://schemas.microsoft.com/office/spreadsheetml/2009/9/main" objectType="CheckBox" fmlaLink="G145" lockText="1" noThreeD="1"/>
</file>

<file path=xl/ctrlProps/ctrlProp106.xml><?xml version="1.0" encoding="utf-8"?>
<formControlPr xmlns="http://schemas.microsoft.com/office/spreadsheetml/2009/9/main" objectType="CheckBox" fmlaLink="G146" lockText="1" noThreeD="1"/>
</file>

<file path=xl/ctrlProps/ctrlProp107.xml><?xml version="1.0" encoding="utf-8"?>
<formControlPr xmlns="http://schemas.microsoft.com/office/spreadsheetml/2009/9/main" objectType="CheckBox" fmlaLink="G147" lockText="1" noThreeD="1"/>
</file>

<file path=xl/ctrlProps/ctrlProp108.xml><?xml version="1.0" encoding="utf-8"?>
<formControlPr xmlns="http://schemas.microsoft.com/office/spreadsheetml/2009/9/main" objectType="CheckBox" fmlaLink="G148" lockText="1" noThreeD="1"/>
</file>

<file path=xl/ctrlProps/ctrlProp109.xml><?xml version="1.0" encoding="utf-8"?>
<formControlPr xmlns="http://schemas.microsoft.com/office/spreadsheetml/2009/9/main" objectType="CheckBox" fmlaLink="G149" lockText="1" noThreeD="1"/>
</file>

<file path=xl/ctrlProps/ctrlProp11.xml><?xml version="1.0" encoding="utf-8"?>
<formControlPr xmlns="http://schemas.microsoft.com/office/spreadsheetml/2009/9/main" objectType="CheckBox" fmlaLink="G18" lockText="1" noThreeD="1"/>
</file>

<file path=xl/ctrlProps/ctrlProp110.xml><?xml version="1.0" encoding="utf-8"?>
<formControlPr xmlns="http://schemas.microsoft.com/office/spreadsheetml/2009/9/main" objectType="CheckBox" fmlaLink="G150" lockText="1" noThreeD="1"/>
</file>

<file path=xl/ctrlProps/ctrlProp111.xml><?xml version="1.0" encoding="utf-8"?>
<formControlPr xmlns="http://schemas.microsoft.com/office/spreadsheetml/2009/9/main" objectType="CheckBox" fmlaLink="G151" lockText="1" noThreeD="1"/>
</file>

<file path=xl/ctrlProps/ctrlProp112.xml><?xml version="1.0" encoding="utf-8"?>
<formControlPr xmlns="http://schemas.microsoft.com/office/spreadsheetml/2009/9/main" objectType="CheckBox" fmlaLink="G155" lockText="1" noThreeD="1"/>
</file>

<file path=xl/ctrlProps/ctrlProp113.xml><?xml version="1.0" encoding="utf-8"?>
<formControlPr xmlns="http://schemas.microsoft.com/office/spreadsheetml/2009/9/main" objectType="CheckBox" fmlaLink="G156" lockText="1" noThreeD="1"/>
</file>

<file path=xl/ctrlProps/ctrlProp114.xml><?xml version="1.0" encoding="utf-8"?>
<formControlPr xmlns="http://schemas.microsoft.com/office/spreadsheetml/2009/9/main" objectType="CheckBox" fmlaLink="G157" lockText="1" noThreeD="1"/>
</file>

<file path=xl/ctrlProps/ctrlProp115.xml><?xml version="1.0" encoding="utf-8"?>
<formControlPr xmlns="http://schemas.microsoft.com/office/spreadsheetml/2009/9/main" objectType="CheckBox" fmlaLink="G158" lockText="1" noThreeD="1"/>
</file>

<file path=xl/ctrlProps/ctrlProp116.xml><?xml version="1.0" encoding="utf-8"?>
<formControlPr xmlns="http://schemas.microsoft.com/office/spreadsheetml/2009/9/main" objectType="CheckBox" fmlaLink="G159" lockText="1" noThreeD="1"/>
</file>

<file path=xl/ctrlProps/ctrlProp117.xml><?xml version="1.0" encoding="utf-8"?>
<formControlPr xmlns="http://schemas.microsoft.com/office/spreadsheetml/2009/9/main" objectType="CheckBox" fmlaLink="G160" lockText="1" noThreeD="1"/>
</file>

<file path=xl/ctrlProps/ctrlProp118.xml><?xml version="1.0" encoding="utf-8"?>
<formControlPr xmlns="http://schemas.microsoft.com/office/spreadsheetml/2009/9/main" objectType="CheckBox" fmlaLink="G161" lockText="1" noThreeD="1"/>
</file>

<file path=xl/ctrlProps/ctrlProp119.xml><?xml version="1.0" encoding="utf-8"?>
<formControlPr xmlns="http://schemas.microsoft.com/office/spreadsheetml/2009/9/main" objectType="CheckBox" fmlaLink="G162" lockText="1" noThreeD="1"/>
</file>

<file path=xl/ctrlProps/ctrlProp12.xml><?xml version="1.0" encoding="utf-8"?>
<formControlPr xmlns="http://schemas.microsoft.com/office/spreadsheetml/2009/9/main" objectType="CheckBox" fmlaLink="G22" lockText="1" noThreeD="1"/>
</file>

<file path=xl/ctrlProps/ctrlProp120.xml><?xml version="1.0" encoding="utf-8"?>
<formControlPr xmlns="http://schemas.microsoft.com/office/spreadsheetml/2009/9/main" objectType="CheckBox" fmlaLink="G166" lockText="1" noThreeD="1"/>
</file>

<file path=xl/ctrlProps/ctrlProp121.xml><?xml version="1.0" encoding="utf-8"?>
<formControlPr xmlns="http://schemas.microsoft.com/office/spreadsheetml/2009/9/main" objectType="CheckBox" fmlaLink="G167" lockText="1" noThreeD="1"/>
</file>

<file path=xl/ctrlProps/ctrlProp122.xml><?xml version="1.0" encoding="utf-8"?>
<formControlPr xmlns="http://schemas.microsoft.com/office/spreadsheetml/2009/9/main" objectType="CheckBox" fmlaLink="G168" lockText="1" noThreeD="1"/>
</file>

<file path=xl/ctrlProps/ctrlProp123.xml><?xml version="1.0" encoding="utf-8"?>
<formControlPr xmlns="http://schemas.microsoft.com/office/spreadsheetml/2009/9/main" objectType="CheckBox" fmlaLink="G169" lockText="1" noThreeD="1"/>
</file>

<file path=xl/ctrlProps/ctrlProp124.xml><?xml version="1.0" encoding="utf-8"?>
<formControlPr xmlns="http://schemas.microsoft.com/office/spreadsheetml/2009/9/main" objectType="CheckBox" fmlaLink="G170" lockText="1" noThreeD="1"/>
</file>

<file path=xl/ctrlProps/ctrlProp125.xml><?xml version="1.0" encoding="utf-8"?>
<formControlPr xmlns="http://schemas.microsoft.com/office/spreadsheetml/2009/9/main" objectType="CheckBox" fmlaLink="G171" lockText="1" noThreeD="1"/>
</file>

<file path=xl/ctrlProps/ctrlProp126.xml><?xml version="1.0" encoding="utf-8"?>
<formControlPr xmlns="http://schemas.microsoft.com/office/spreadsheetml/2009/9/main" objectType="CheckBox" fmlaLink="G172" lockText="1" noThreeD="1"/>
</file>

<file path=xl/ctrlProps/ctrlProp127.xml><?xml version="1.0" encoding="utf-8"?>
<formControlPr xmlns="http://schemas.microsoft.com/office/spreadsheetml/2009/9/main" objectType="CheckBox" fmlaLink="G173" lockText="1" noThreeD="1"/>
</file>

<file path=xl/ctrlProps/ctrlProp128.xml><?xml version="1.0" encoding="utf-8"?>
<formControlPr xmlns="http://schemas.microsoft.com/office/spreadsheetml/2009/9/main" objectType="CheckBox" fmlaLink="G177" lockText="1" noThreeD="1"/>
</file>

<file path=xl/ctrlProps/ctrlProp129.xml><?xml version="1.0" encoding="utf-8"?>
<formControlPr xmlns="http://schemas.microsoft.com/office/spreadsheetml/2009/9/main" objectType="CheckBox" fmlaLink="G178" lockText="1" noThreeD="1"/>
</file>

<file path=xl/ctrlProps/ctrlProp13.xml><?xml version="1.0" encoding="utf-8"?>
<formControlPr xmlns="http://schemas.microsoft.com/office/spreadsheetml/2009/9/main" objectType="CheckBox" fmlaLink="G23" lockText="1" noThreeD="1"/>
</file>

<file path=xl/ctrlProps/ctrlProp130.xml><?xml version="1.0" encoding="utf-8"?>
<formControlPr xmlns="http://schemas.microsoft.com/office/spreadsheetml/2009/9/main" objectType="CheckBox" fmlaLink="G179" lockText="1" noThreeD="1"/>
</file>

<file path=xl/ctrlProps/ctrlProp131.xml><?xml version="1.0" encoding="utf-8"?>
<formControlPr xmlns="http://schemas.microsoft.com/office/spreadsheetml/2009/9/main" objectType="CheckBox" fmlaLink="G180" lockText="1" noThreeD="1"/>
</file>

<file path=xl/ctrlProps/ctrlProp132.xml><?xml version="1.0" encoding="utf-8"?>
<formControlPr xmlns="http://schemas.microsoft.com/office/spreadsheetml/2009/9/main" objectType="CheckBox" fmlaLink="G181" lockText="1" noThreeD="1"/>
</file>

<file path=xl/ctrlProps/ctrlProp133.xml><?xml version="1.0" encoding="utf-8"?>
<formControlPr xmlns="http://schemas.microsoft.com/office/spreadsheetml/2009/9/main" objectType="CheckBox" fmlaLink="G182" lockText="1" noThreeD="1"/>
</file>

<file path=xl/ctrlProps/ctrlProp134.xml><?xml version="1.0" encoding="utf-8"?>
<formControlPr xmlns="http://schemas.microsoft.com/office/spreadsheetml/2009/9/main" objectType="CheckBox" fmlaLink="G183" lockText="1" noThreeD="1"/>
</file>

<file path=xl/ctrlProps/ctrlProp135.xml><?xml version="1.0" encoding="utf-8"?>
<formControlPr xmlns="http://schemas.microsoft.com/office/spreadsheetml/2009/9/main" objectType="CheckBox" fmlaLink="G184" lockText="1" noThreeD="1"/>
</file>

<file path=xl/ctrlProps/ctrlProp136.xml><?xml version="1.0" encoding="utf-8"?>
<formControlPr xmlns="http://schemas.microsoft.com/office/spreadsheetml/2009/9/main" objectType="CheckBox" fmlaLink="G188" lockText="1" noThreeD="1"/>
</file>

<file path=xl/ctrlProps/ctrlProp137.xml><?xml version="1.0" encoding="utf-8"?>
<formControlPr xmlns="http://schemas.microsoft.com/office/spreadsheetml/2009/9/main" objectType="CheckBox" fmlaLink="G189" lockText="1" noThreeD="1"/>
</file>

<file path=xl/ctrlProps/ctrlProp138.xml><?xml version="1.0" encoding="utf-8"?>
<formControlPr xmlns="http://schemas.microsoft.com/office/spreadsheetml/2009/9/main" objectType="CheckBox" fmlaLink="G190" lockText="1" noThreeD="1"/>
</file>

<file path=xl/ctrlProps/ctrlProp139.xml><?xml version="1.0" encoding="utf-8"?>
<formControlPr xmlns="http://schemas.microsoft.com/office/spreadsheetml/2009/9/main" objectType="CheckBox" fmlaLink="G191" lockText="1" noThreeD="1"/>
</file>

<file path=xl/ctrlProps/ctrlProp14.xml><?xml version="1.0" encoding="utf-8"?>
<formControlPr xmlns="http://schemas.microsoft.com/office/spreadsheetml/2009/9/main" objectType="CheckBox" fmlaLink="G24" lockText="1" noThreeD="1"/>
</file>

<file path=xl/ctrlProps/ctrlProp140.xml><?xml version="1.0" encoding="utf-8"?>
<formControlPr xmlns="http://schemas.microsoft.com/office/spreadsheetml/2009/9/main" objectType="CheckBox" fmlaLink="G192" lockText="1" noThreeD="1"/>
</file>

<file path=xl/ctrlProps/ctrlProp141.xml><?xml version="1.0" encoding="utf-8"?>
<formControlPr xmlns="http://schemas.microsoft.com/office/spreadsheetml/2009/9/main" objectType="CheckBox" fmlaLink="G193" lockText="1" noThreeD="1"/>
</file>

<file path=xl/ctrlProps/ctrlProp142.xml><?xml version="1.0" encoding="utf-8"?>
<formControlPr xmlns="http://schemas.microsoft.com/office/spreadsheetml/2009/9/main" objectType="CheckBox" fmlaLink="G194" lockText="1" noThreeD="1"/>
</file>

<file path=xl/ctrlProps/ctrlProp143.xml><?xml version="1.0" encoding="utf-8"?>
<formControlPr xmlns="http://schemas.microsoft.com/office/spreadsheetml/2009/9/main" objectType="CheckBox" fmlaLink="G195" lockText="1" noThreeD="1"/>
</file>

<file path=xl/ctrlProps/ctrlProp15.xml><?xml version="1.0" encoding="utf-8"?>
<formControlPr xmlns="http://schemas.microsoft.com/office/spreadsheetml/2009/9/main" objectType="CheckBox" fmlaLink="G25" lockText="1" noThreeD="1"/>
</file>

<file path=xl/ctrlProps/ctrlProp16.xml><?xml version="1.0" encoding="utf-8"?>
<formControlPr xmlns="http://schemas.microsoft.com/office/spreadsheetml/2009/9/main" objectType="CheckBox" fmlaLink="G26" lockText="1" noThreeD="1"/>
</file>

<file path=xl/ctrlProps/ctrlProp17.xml><?xml version="1.0" encoding="utf-8"?>
<formControlPr xmlns="http://schemas.microsoft.com/office/spreadsheetml/2009/9/main" objectType="CheckBox" fmlaLink="G27" lockText="1" noThreeD="1"/>
</file>

<file path=xl/ctrlProps/ctrlProp18.xml><?xml version="1.0" encoding="utf-8"?>
<formControlPr xmlns="http://schemas.microsoft.com/office/spreadsheetml/2009/9/main" objectType="CheckBox" fmlaLink="G28" lockText="1" noThreeD="1"/>
</file>

<file path=xl/ctrlProps/ctrlProp19.xml><?xml version="1.0" encoding="utf-8"?>
<formControlPr xmlns="http://schemas.microsoft.com/office/spreadsheetml/2009/9/main" objectType="CheckBox" fmlaLink="G29" lockText="1" noThreeD="1"/>
</file>

<file path=xl/ctrlProps/ctrlProp2.xml><?xml version="1.0" encoding="utf-8"?>
<formControlPr xmlns="http://schemas.microsoft.com/office/spreadsheetml/2009/9/main" objectType="CheckBox" fmlaLink="G9" lockText="1" noThreeD="1"/>
</file>

<file path=xl/ctrlProps/ctrlProp20.xml><?xml version="1.0" encoding="utf-8"?>
<formControlPr xmlns="http://schemas.microsoft.com/office/spreadsheetml/2009/9/main" objectType="CheckBox" fmlaLink="G30" lockText="1" noThreeD="1"/>
</file>

<file path=xl/ctrlProps/ctrlProp21.xml><?xml version="1.0" encoding="utf-8"?>
<formControlPr xmlns="http://schemas.microsoft.com/office/spreadsheetml/2009/9/main" objectType="CheckBox" fmlaLink="G34" lockText="1" noThreeD="1"/>
</file>

<file path=xl/ctrlProps/ctrlProp22.xml><?xml version="1.0" encoding="utf-8"?>
<formControlPr xmlns="http://schemas.microsoft.com/office/spreadsheetml/2009/9/main" objectType="CheckBox" fmlaLink="G35" lockText="1" noThreeD="1"/>
</file>

<file path=xl/ctrlProps/ctrlProp23.xml><?xml version="1.0" encoding="utf-8"?>
<formControlPr xmlns="http://schemas.microsoft.com/office/spreadsheetml/2009/9/main" objectType="CheckBox" fmlaLink="G36" lockText="1" noThreeD="1"/>
</file>

<file path=xl/ctrlProps/ctrlProp24.xml><?xml version="1.0" encoding="utf-8"?>
<formControlPr xmlns="http://schemas.microsoft.com/office/spreadsheetml/2009/9/main" objectType="CheckBox" fmlaLink="G37" lockText="1" noThreeD="1"/>
</file>

<file path=xl/ctrlProps/ctrlProp25.xml><?xml version="1.0" encoding="utf-8"?>
<formControlPr xmlns="http://schemas.microsoft.com/office/spreadsheetml/2009/9/main" objectType="CheckBox" fmlaLink="G38" lockText="1" noThreeD="1"/>
</file>

<file path=xl/ctrlProps/ctrlProp26.xml><?xml version="1.0" encoding="utf-8"?>
<formControlPr xmlns="http://schemas.microsoft.com/office/spreadsheetml/2009/9/main" objectType="CheckBox" fmlaLink="G39" lockText="1" noThreeD="1"/>
</file>

<file path=xl/ctrlProps/ctrlProp27.xml><?xml version="1.0" encoding="utf-8"?>
<formControlPr xmlns="http://schemas.microsoft.com/office/spreadsheetml/2009/9/main" objectType="CheckBox" fmlaLink="G40" lockText="1" noThreeD="1"/>
</file>

<file path=xl/ctrlProps/ctrlProp28.xml><?xml version="1.0" encoding="utf-8"?>
<formControlPr xmlns="http://schemas.microsoft.com/office/spreadsheetml/2009/9/main" objectType="CheckBox" fmlaLink="G41" lockText="1" noThreeD="1"/>
</file>

<file path=xl/ctrlProps/ctrlProp29.xml><?xml version="1.0" encoding="utf-8"?>
<formControlPr xmlns="http://schemas.microsoft.com/office/spreadsheetml/2009/9/main" objectType="CheckBox" fmlaLink="G42" lockText="1" noThreeD="1"/>
</file>

<file path=xl/ctrlProps/ctrlProp3.xml><?xml version="1.0" encoding="utf-8"?>
<formControlPr xmlns="http://schemas.microsoft.com/office/spreadsheetml/2009/9/main" objectType="CheckBox" fmlaLink="G10" lockText="1" noThreeD="1"/>
</file>

<file path=xl/ctrlProps/ctrlProp30.xml><?xml version="1.0" encoding="utf-8"?>
<formControlPr xmlns="http://schemas.microsoft.com/office/spreadsheetml/2009/9/main" objectType="CheckBox" fmlaLink="G46" lockText="1" noThreeD="1"/>
</file>

<file path=xl/ctrlProps/ctrlProp31.xml><?xml version="1.0" encoding="utf-8"?>
<formControlPr xmlns="http://schemas.microsoft.com/office/spreadsheetml/2009/9/main" objectType="CheckBox" fmlaLink="G47" lockText="1" noThreeD="1"/>
</file>

<file path=xl/ctrlProps/ctrlProp32.xml><?xml version="1.0" encoding="utf-8"?>
<formControlPr xmlns="http://schemas.microsoft.com/office/spreadsheetml/2009/9/main" objectType="CheckBox" fmlaLink="G48" lockText="1" noThreeD="1"/>
</file>

<file path=xl/ctrlProps/ctrlProp33.xml><?xml version="1.0" encoding="utf-8"?>
<formControlPr xmlns="http://schemas.microsoft.com/office/spreadsheetml/2009/9/main" objectType="CheckBox" fmlaLink="G49" lockText="1" noThreeD="1"/>
</file>

<file path=xl/ctrlProps/ctrlProp34.xml><?xml version="1.0" encoding="utf-8"?>
<formControlPr xmlns="http://schemas.microsoft.com/office/spreadsheetml/2009/9/main" objectType="CheckBox" fmlaLink="G50" lockText="1" noThreeD="1"/>
</file>

<file path=xl/ctrlProps/ctrlProp35.xml><?xml version="1.0" encoding="utf-8"?>
<formControlPr xmlns="http://schemas.microsoft.com/office/spreadsheetml/2009/9/main" objectType="CheckBox" fmlaLink="G51" lockText="1" noThreeD="1"/>
</file>

<file path=xl/ctrlProps/ctrlProp36.xml><?xml version="1.0" encoding="utf-8"?>
<formControlPr xmlns="http://schemas.microsoft.com/office/spreadsheetml/2009/9/main" objectType="CheckBox" fmlaLink="G52" lockText="1" noThreeD="1"/>
</file>

<file path=xl/ctrlProps/ctrlProp37.xml><?xml version="1.0" encoding="utf-8"?>
<formControlPr xmlns="http://schemas.microsoft.com/office/spreadsheetml/2009/9/main" objectType="CheckBox" fmlaLink="G53" lockText="1" noThreeD="1"/>
</file>

<file path=xl/ctrlProps/ctrlProp38.xml><?xml version="1.0" encoding="utf-8"?>
<formControlPr xmlns="http://schemas.microsoft.com/office/spreadsheetml/2009/9/main" objectType="CheckBox" fmlaLink="G54" lockText="1" noThreeD="1"/>
</file>

<file path=xl/ctrlProps/ctrlProp39.xml><?xml version="1.0" encoding="utf-8"?>
<formControlPr xmlns="http://schemas.microsoft.com/office/spreadsheetml/2009/9/main" objectType="CheckBox" fmlaLink="G58" lockText="1" noThreeD="1"/>
</file>

<file path=xl/ctrlProps/ctrlProp4.xml><?xml version="1.0" encoding="utf-8"?>
<formControlPr xmlns="http://schemas.microsoft.com/office/spreadsheetml/2009/9/main" objectType="CheckBox" fmlaLink="G11" lockText="1" noThreeD="1"/>
</file>

<file path=xl/ctrlProps/ctrlProp40.xml><?xml version="1.0" encoding="utf-8"?>
<formControlPr xmlns="http://schemas.microsoft.com/office/spreadsheetml/2009/9/main" objectType="CheckBox" fmlaLink="G59" lockText="1" noThreeD="1"/>
</file>

<file path=xl/ctrlProps/ctrlProp41.xml><?xml version="1.0" encoding="utf-8"?>
<formControlPr xmlns="http://schemas.microsoft.com/office/spreadsheetml/2009/9/main" objectType="CheckBox" fmlaLink="G55" lockText="1" noThreeD="1"/>
</file>

<file path=xl/ctrlProps/ctrlProp42.xml><?xml version="1.0" encoding="utf-8"?>
<formControlPr xmlns="http://schemas.microsoft.com/office/spreadsheetml/2009/9/main" objectType="CheckBox" fmlaLink="G56" lockText="1" noThreeD="1"/>
</file>

<file path=xl/ctrlProps/ctrlProp43.xml><?xml version="1.0" encoding="utf-8"?>
<formControlPr xmlns="http://schemas.microsoft.com/office/spreadsheetml/2009/9/main" objectType="CheckBox" fmlaLink="G57" lockText="1" noThreeD="1"/>
</file>

<file path=xl/ctrlProps/ctrlProp44.xml><?xml version="1.0" encoding="utf-8"?>
<formControlPr xmlns="http://schemas.microsoft.com/office/spreadsheetml/2009/9/main" objectType="CheckBox" fmlaLink="G61" lockText="1" noThreeD="1"/>
</file>

<file path=xl/ctrlProps/ctrlProp45.xml><?xml version="1.0" encoding="utf-8"?>
<formControlPr xmlns="http://schemas.microsoft.com/office/spreadsheetml/2009/9/main" objectType="CheckBox" fmlaLink="G62" lockText="1" noThreeD="1"/>
</file>

<file path=xl/ctrlProps/ctrlProp46.xml><?xml version="1.0" encoding="utf-8"?>
<formControlPr xmlns="http://schemas.microsoft.com/office/spreadsheetml/2009/9/main" objectType="CheckBox" fmlaLink="G60" lockText="1" noThreeD="1"/>
</file>

<file path=xl/ctrlProps/ctrlProp47.xml><?xml version="1.0" encoding="utf-8"?>
<formControlPr xmlns="http://schemas.microsoft.com/office/spreadsheetml/2009/9/main" objectType="CheckBox" fmlaLink="G66" lockText="1" noThreeD="1"/>
</file>

<file path=xl/ctrlProps/ctrlProp48.xml><?xml version="1.0" encoding="utf-8"?>
<formControlPr xmlns="http://schemas.microsoft.com/office/spreadsheetml/2009/9/main" objectType="CheckBox" fmlaLink="G67" lockText="1" noThreeD="1"/>
</file>

<file path=xl/ctrlProps/ctrlProp49.xml><?xml version="1.0" encoding="utf-8"?>
<formControlPr xmlns="http://schemas.microsoft.com/office/spreadsheetml/2009/9/main" objectType="CheckBox" fmlaLink="G68" lockText="1" noThreeD="1"/>
</file>

<file path=xl/ctrlProps/ctrlProp5.xml><?xml version="1.0" encoding="utf-8"?>
<formControlPr xmlns="http://schemas.microsoft.com/office/spreadsheetml/2009/9/main" objectType="CheckBox" fmlaLink="G12" lockText="1" noThreeD="1"/>
</file>

<file path=xl/ctrlProps/ctrlProp50.xml><?xml version="1.0" encoding="utf-8"?>
<formControlPr xmlns="http://schemas.microsoft.com/office/spreadsheetml/2009/9/main" objectType="CheckBox" fmlaLink="G69" lockText="1" noThreeD="1"/>
</file>

<file path=xl/ctrlProps/ctrlProp51.xml><?xml version="1.0" encoding="utf-8"?>
<formControlPr xmlns="http://schemas.microsoft.com/office/spreadsheetml/2009/9/main" objectType="CheckBox" fmlaLink="G70" lockText="1" noThreeD="1"/>
</file>

<file path=xl/ctrlProps/ctrlProp52.xml><?xml version="1.0" encoding="utf-8"?>
<formControlPr xmlns="http://schemas.microsoft.com/office/spreadsheetml/2009/9/main" objectType="CheckBox" fmlaLink="G71" lockText="1" noThreeD="1"/>
</file>

<file path=xl/ctrlProps/ctrlProp53.xml><?xml version="1.0" encoding="utf-8"?>
<formControlPr xmlns="http://schemas.microsoft.com/office/spreadsheetml/2009/9/main" objectType="CheckBox" fmlaLink="G72" lockText="1" noThreeD="1"/>
</file>

<file path=xl/ctrlProps/ctrlProp54.xml><?xml version="1.0" encoding="utf-8"?>
<formControlPr xmlns="http://schemas.microsoft.com/office/spreadsheetml/2009/9/main" objectType="CheckBox" fmlaLink="G76" lockText="1" noThreeD="1"/>
</file>

<file path=xl/ctrlProps/ctrlProp55.xml><?xml version="1.0" encoding="utf-8"?>
<formControlPr xmlns="http://schemas.microsoft.com/office/spreadsheetml/2009/9/main" objectType="CheckBox" fmlaLink="G77" lockText="1" noThreeD="1"/>
</file>

<file path=xl/ctrlProps/ctrlProp56.xml><?xml version="1.0" encoding="utf-8"?>
<formControlPr xmlns="http://schemas.microsoft.com/office/spreadsheetml/2009/9/main" objectType="CheckBox" fmlaLink="G78" lockText="1" noThreeD="1"/>
</file>

<file path=xl/ctrlProps/ctrlProp57.xml><?xml version="1.0" encoding="utf-8"?>
<formControlPr xmlns="http://schemas.microsoft.com/office/spreadsheetml/2009/9/main" objectType="CheckBox" fmlaLink="G79" lockText="1" noThreeD="1"/>
</file>

<file path=xl/ctrlProps/ctrlProp58.xml><?xml version="1.0" encoding="utf-8"?>
<formControlPr xmlns="http://schemas.microsoft.com/office/spreadsheetml/2009/9/main" objectType="CheckBox" fmlaLink="G80" lockText="1" noThreeD="1"/>
</file>

<file path=xl/ctrlProps/ctrlProp59.xml><?xml version="1.0" encoding="utf-8"?>
<formControlPr xmlns="http://schemas.microsoft.com/office/spreadsheetml/2009/9/main" objectType="CheckBox" fmlaLink="G81" lockText="1" noThreeD="1"/>
</file>

<file path=xl/ctrlProps/ctrlProp6.xml><?xml version="1.0" encoding="utf-8"?>
<formControlPr xmlns="http://schemas.microsoft.com/office/spreadsheetml/2009/9/main" objectType="CheckBox" fmlaLink="G13" lockText="1" noThreeD="1"/>
</file>

<file path=xl/ctrlProps/ctrlProp60.xml><?xml version="1.0" encoding="utf-8"?>
<formControlPr xmlns="http://schemas.microsoft.com/office/spreadsheetml/2009/9/main" objectType="CheckBox" fmlaLink="G82" lockText="1" noThreeD="1"/>
</file>

<file path=xl/ctrlProps/ctrlProp61.xml><?xml version="1.0" encoding="utf-8"?>
<formControlPr xmlns="http://schemas.microsoft.com/office/spreadsheetml/2009/9/main" objectType="CheckBox" fmlaLink="G83" lockText="1" noThreeD="1"/>
</file>

<file path=xl/ctrlProps/ctrlProp62.xml><?xml version="1.0" encoding="utf-8"?>
<formControlPr xmlns="http://schemas.microsoft.com/office/spreadsheetml/2009/9/main" objectType="CheckBox" fmlaLink="G84" lockText="1" noThreeD="1"/>
</file>

<file path=xl/ctrlProps/ctrlProp63.xml><?xml version="1.0" encoding="utf-8"?>
<formControlPr xmlns="http://schemas.microsoft.com/office/spreadsheetml/2009/9/main" objectType="CheckBox" fmlaLink="G88" lockText="1" noThreeD="1"/>
</file>

<file path=xl/ctrlProps/ctrlProp64.xml><?xml version="1.0" encoding="utf-8"?>
<formControlPr xmlns="http://schemas.microsoft.com/office/spreadsheetml/2009/9/main" objectType="CheckBox" fmlaLink="G89" lockText="1" noThreeD="1"/>
</file>

<file path=xl/ctrlProps/ctrlProp65.xml><?xml version="1.0" encoding="utf-8"?>
<formControlPr xmlns="http://schemas.microsoft.com/office/spreadsheetml/2009/9/main" objectType="CheckBox" fmlaLink="G90" lockText="1" noThreeD="1"/>
</file>

<file path=xl/ctrlProps/ctrlProp66.xml><?xml version="1.0" encoding="utf-8"?>
<formControlPr xmlns="http://schemas.microsoft.com/office/spreadsheetml/2009/9/main" objectType="CheckBox" fmlaLink="G91" lockText="1" noThreeD="1"/>
</file>

<file path=xl/ctrlProps/ctrlProp67.xml><?xml version="1.0" encoding="utf-8"?>
<formControlPr xmlns="http://schemas.microsoft.com/office/spreadsheetml/2009/9/main" objectType="CheckBox" fmlaLink="G92" lockText="1" noThreeD="1"/>
</file>

<file path=xl/ctrlProps/ctrlProp68.xml><?xml version="1.0" encoding="utf-8"?>
<formControlPr xmlns="http://schemas.microsoft.com/office/spreadsheetml/2009/9/main" objectType="CheckBox" fmlaLink="G93" lockText="1" noThreeD="1"/>
</file>

<file path=xl/ctrlProps/ctrlProp69.xml><?xml version="1.0" encoding="utf-8"?>
<formControlPr xmlns="http://schemas.microsoft.com/office/spreadsheetml/2009/9/main" objectType="CheckBox" fmlaLink="G94" lockText="1" noThreeD="1"/>
</file>

<file path=xl/ctrlProps/ctrlProp7.xml><?xml version="1.0" encoding="utf-8"?>
<formControlPr xmlns="http://schemas.microsoft.com/office/spreadsheetml/2009/9/main" objectType="CheckBox" fmlaLink="G14" lockText="1" noThreeD="1"/>
</file>

<file path=xl/ctrlProps/ctrlProp70.xml><?xml version="1.0" encoding="utf-8"?>
<formControlPr xmlns="http://schemas.microsoft.com/office/spreadsheetml/2009/9/main" objectType="CheckBox" fmlaLink="G95" lockText="1" noThreeD="1"/>
</file>

<file path=xl/ctrlProps/ctrlProp71.xml><?xml version="1.0" encoding="utf-8"?>
<formControlPr xmlns="http://schemas.microsoft.com/office/spreadsheetml/2009/9/main" objectType="CheckBox" fmlaLink="G99" lockText="1" noThreeD="1"/>
</file>

<file path=xl/ctrlProps/ctrlProp72.xml><?xml version="1.0" encoding="utf-8"?>
<formControlPr xmlns="http://schemas.microsoft.com/office/spreadsheetml/2009/9/main" objectType="CheckBox" fmlaLink="G100" lockText="1" noThreeD="1"/>
</file>

<file path=xl/ctrlProps/ctrlProp73.xml><?xml version="1.0" encoding="utf-8"?>
<formControlPr xmlns="http://schemas.microsoft.com/office/spreadsheetml/2009/9/main" objectType="CheckBox" fmlaLink="G101" lockText="1" noThreeD="1"/>
</file>

<file path=xl/ctrlProps/ctrlProp74.xml><?xml version="1.0" encoding="utf-8"?>
<formControlPr xmlns="http://schemas.microsoft.com/office/spreadsheetml/2009/9/main" objectType="CheckBox" fmlaLink="G102" lockText="1" noThreeD="1"/>
</file>

<file path=xl/ctrlProps/ctrlProp75.xml><?xml version="1.0" encoding="utf-8"?>
<formControlPr xmlns="http://schemas.microsoft.com/office/spreadsheetml/2009/9/main" objectType="CheckBox" fmlaLink="G103" lockText="1" noThreeD="1"/>
</file>

<file path=xl/ctrlProps/ctrlProp76.xml><?xml version="1.0" encoding="utf-8"?>
<formControlPr xmlns="http://schemas.microsoft.com/office/spreadsheetml/2009/9/main" objectType="CheckBox" fmlaLink="G104" lockText="1" noThreeD="1"/>
</file>

<file path=xl/ctrlProps/ctrlProp77.xml><?xml version="1.0" encoding="utf-8"?>
<formControlPr xmlns="http://schemas.microsoft.com/office/spreadsheetml/2009/9/main" objectType="CheckBox" fmlaLink="G105" lockText="1" noThreeD="1"/>
</file>

<file path=xl/ctrlProps/ctrlProp78.xml><?xml version="1.0" encoding="utf-8"?>
<formControlPr xmlns="http://schemas.microsoft.com/office/spreadsheetml/2009/9/main" objectType="CheckBox" fmlaLink="G106" lockText="1" noThreeD="1"/>
</file>

<file path=xl/ctrlProps/ctrlProp79.xml><?xml version="1.0" encoding="utf-8"?>
<formControlPr xmlns="http://schemas.microsoft.com/office/spreadsheetml/2009/9/main" objectType="CheckBox" fmlaLink="G107" lockText="1" noThreeD="1"/>
</file>

<file path=xl/ctrlProps/ctrlProp8.xml><?xml version="1.0" encoding="utf-8"?>
<formControlPr xmlns="http://schemas.microsoft.com/office/spreadsheetml/2009/9/main" objectType="CheckBox" fmlaLink="G15" lockText="1" noThreeD="1"/>
</file>

<file path=xl/ctrlProps/ctrlProp80.xml><?xml version="1.0" encoding="utf-8"?>
<formControlPr xmlns="http://schemas.microsoft.com/office/spreadsheetml/2009/9/main" objectType="CheckBox" fmlaLink="G108" lockText="1" noThreeD="1"/>
</file>

<file path=xl/ctrlProps/ctrlProp81.xml><?xml version="1.0" encoding="utf-8"?>
<formControlPr xmlns="http://schemas.microsoft.com/office/spreadsheetml/2009/9/main" objectType="CheckBox" fmlaLink="G112" lockText="1" noThreeD="1"/>
</file>

<file path=xl/ctrlProps/ctrlProp82.xml><?xml version="1.0" encoding="utf-8"?>
<formControlPr xmlns="http://schemas.microsoft.com/office/spreadsheetml/2009/9/main" objectType="CheckBox" fmlaLink="G113" lockText="1" noThreeD="1"/>
</file>

<file path=xl/ctrlProps/ctrlProp83.xml><?xml version="1.0" encoding="utf-8"?>
<formControlPr xmlns="http://schemas.microsoft.com/office/spreadsheetml/2009/9/main" objectType="CheckBox" checked="Checked" fmlaLink="G114" lockText="1" noThreeD="1"/>
</file>

<file path=xl/ctrlProps/ctrlProp84.xml><?xml version="1.0" encoding="utf-8"?>
<formControlPr xmlns="http://schemas.microsoft.com/office/spreadsheetml/2009/9/main" objectType="CheckBox" fmlaLink="G115" lockText="1" noThreeD="1"/>
</file>

<file path=xl/ctrlProps/ctrlProp85.xml><?xml version="1.0" encoding="utf-8"?>
<formControlPr xmlns="http://schemas.microsoft.com/office/spreadsheetml/2009/9/main" objectType="CheckBox" fmlaLink="G116" lockText="1" noThreeD="1"/>
</file>

<file path=xl/ctrlProps/ctrlProp86.xml><?xml version="1.0" encoding="utf-8"?>
<formControlPr xmlns="http://schemas.microsoft.com/office/spreadsheetml/2009/9/main" objectType="CheckBox" fmlaLink="G117" lockText="1" noThreeD="1"/>
</file>

<file path=xl/ctrlProps/ctrlProp87.xml><?xml version="1.0" encoding="utf-8"?>
<formControlPr xmlns="http://schemas.microsoft.com/office/spreadsheetml/2009/9/main" objectType="CheckBox" fmlaLink="G118" lockText="1" noThreeD="1"/>
</file>

<file path=xl/ctrlProps/ctrlProp88.xml><?xml version="1.0" encoding="utf-8"?>
<formControlPr xmlns="http://schemas.microsoft.com/office/spreadsheetml/2009/9/main" objectType="CheckBox" fmlaLink="G122" lockText="1" noThreeD="1"/>
</file>

<file path=xl/ctrlProps/ctrlProp89.xml><?xml version="1.0" encoding="utf-8"?>
<formControlPr xmlns="http://schemas.microsoft.com/office/spreadsheetml/2009/9/main" objectType="CheckBox" fmlaLink="G123" lockText="1" noThreeD="1"/>
</file>

<file path=xl/ctrlProps/ctrlProp9.xml><?xml version="1.0" encoding="utf-8"?>
<formControlPr xmlns="http://schemas.microsoft.com/office/spreadsheetml/2009/9/main" objectType="CheckBox" fmlaLink="G16" lockText="1" noThreeD="1"/>
</file>

<file path=xl/ctrlProps/ctrlProp90.xml><?xml version="1.0" encoding="utf-8"?>
<formControlPr xmlns="http://schemas.microsoft.com/office/spreadsheetml/2009/9/main" objectType="CheckBox" fmlaLink="G124" lockText="1" noThreeD="1"/>
</file>

<file path=xl/ctrlProps/ctrlProp91.xml><?xml version="1.0" encoding="utf-8"?>
<formControlPr xmlns="http://schemas.microsoft.com/office/spreadsheetml/2009/9/main" objectType="CheckBox" fmlaLink="G125" lockText="1" noThreeD="1"/>
</file>

<file path=xl/ctrlProps/ctrlProp92.xml><?xml version="1.0" encoding="utf-8"?>
<formControlPr xmlns="http://schemas.microsoft.com/office/spreadsheetml/2009/9/main" objectType="CheckBox" fmlaLink="G126" lockText="1" noThreeD="1"/>
</file>

<file path=xl/ctrlProps/ctrlProp93.xml><?xml version="1.0" encoding="utf-8"?>
<formControlPr xmlns="http://schemas.microsoft.com/office/spreadsheetml/2009/9/main" objectType="CheckBox" fmlaLink="G127" lockText="1" noThreeD="1"/>
</file>

<file path=xl/ctrlProps/ctrlProp94.xml><?xml version="1.0" encoding="utf-8"?>
<formControlPr xmlns="http://schemas.microsoft.com/office/spreadsheetml/2009/9/main" objectType="CheckBox" fmlaLink="G128" lockText="1" noThreeD="1"/>
</file>

<file path=xl/ctrlProps/ctrlProp95.xml><?xml version="1.0" encoding="utf-8"?>
<formControlPr xmlns="http://schemas.microsoft.com/office/spreadsheetml/2009/9/main" objectType="CheckBox" fmlaLink="G129" lockText="1" noThreeD="1"/>
</file>

<file path=xl/ctrlProps/ctrlProp96.xml><?xml version="1.0" encoding="utf-8"?>
<formControlPr xmlns="http://schemas.microsoft.com/office/spreadsheetml/2009/9/main" objectType="CheckBox" fmlaLink="G133" lockText="1" noThreeD="1"/>
</file>

<file path=xl/ctrlProps/ctrlProp97.xml><?xml version="1.0" encoding="utf-8"?>
<formControlPr xmlns="http://schemas.microsoft.com/office/spreadsheetml/2009/9/main" objectType="CheckBox" fmlaLink="G134" lockText="1" noThreeD="1"/>
</file>

<file path=xl/ctrlProps/ctrlProp98.xml><?xml version="1.0" encoding="utf-8"?>
<formControlPr xmlns="http://schemas.microsoft.com/office/spreadsheetml/2009/9/main" objectType="CheckBox" fmlaLink="G135" lockText="1" noThreeD="1"/>
</file>

<file path=xl/ctrlProps/ctrlProp99.xml><?xml version="1.0" encoding="utf-8"?>
<formControlPr xmlns="http://schemas.microsoft.com/office/spreadsheetml/2009/9/main" objectType="CheckBox" fmlaLink="G13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Egresos!A1"/><Relationship Id="rId2" Type="http://schemas.openxmlformats.org/officeDocument/2006/relationships/hyperlink" Target="#Ingresos!A1"/><Relationship Id="rId1" Type="http://schemas.openxmlformats.org/officeDocument/2006/relationships/hyperlink" Target="#'Activos y Pasivos'!A1"/><Relationship Id="rId6" Type="http://schemas.openxmlformats.org/officeDocument/2006/relationships/image" Target="../media/image1.png"/><Relationship Id="rId5" Type="http://schemas.openxmlformats.org/officeDocument/2006/relationships/hyperlink" Target="#Graficas!A1"/><Relationship Id="rId4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hyperlink" Target="#Egresos!C177"/><Relationship Id="rId4" Type="http://schemas.openxmlformats.org/officeDocument/2006/relationships/hyperlink" Target="#Instrucciones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strucciones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hyperlink" Target="#'Activos y Pasivos'!L8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hyperlink" Target="#Instrucciones!A1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strucciones!A1"/><Relationship Id="rId2" Type="http://schemas.openxmlformats.org/officeDocument/2006/relationships/image" Target="../media/image1.png"/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strucciones!A1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15</xdr:row>
      <xdr:rowOff>114300</xdr:rowOff>
    </xdr:from>
    <xdr:to>
      <xdr:col>2</xdr:col>
      <xdr:colOff>520700</xdr:colOff>
      <xdr:row>18</xdr:row>
      <xdr:rowOff>114300</xdr:rowOff>
    </xdr:to>
    <xdr:sp macro="" textlink="">
      <xdr:nvSpPr>
        <xdr:cNvPr id="3" name="Rectángulo redonde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00" y="4178300"/>
          <a:ext cx="24765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bg1"/>
              </a:solidFill>
            </a:rPr>
            <a:t>ACTIVOS</a:t>
          </a:r>
          <a:r>
            <a:rPr lang="es-ES_tradnl" sz="1600" b="1" baseline="0">
              <a:solidFill>
                <a:schemeClr val="bg1"/>
              </a:solidFill>
            </a:rPr>
            <a:t> Y PASIVOS</a:t>
          </a:r>
          <a:endParaRPr lang="es-ES_tradnl" sz="1600" b="1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203200</xdr:colOff>
      <xdr:row>15</xdr:row>
      <xdr:rowOff>114300</xdr:rowOff>
    </xdr:from>
    <xdr:to>
      <xdr:col>6</xdr:col>
      <xdr:colOff>203200</xdr:colOff>
      <xdr:row>18</xdr:row>
      <xdr:rowOff>114300</xdr:rowOff>
    </xdr:to>
    <xdr:sp macro="" textlink="">
      <xdr:nvSpPr>
        <xdr:cNvPr id="4" name="Rectángulo redondead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46500" y="4000500"/>
          <a:ext cx="24765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bg1"/>
              </a:solidFill>
            </a:rPr>
            <a:t>INGRESOS</a:t>
          </a:r>
        </a:p>
      </xdr:txBody>
    </xdr:sp>
    <xdr:clientData/>
  </xdr:twoCellAnchor>
  <xdr:twoCellAnchor>
    <xdr:from>
      <xdr:col>6</xdr:col>
      <xdr:colOff>584200</xdr:colOff>
      <xdr:row>15</xdr:row>
      <xdr:rowOff>114300</xdr:rowOff>
    </xdr:from>
    <xdr:to>
      <xdr:col>9</xdr:col>
      <xdr:colOff>584200</xdr:colOff>
      <xdr:row>18</xdr:row>
      <xdr:rowOff>114300</xdr:rowOff>
    </xdr:to>
    <xdr:sp macro="" textlink="">
      <xdr:nvSpPr>
        <xdr:cNvPr id="5" name="Rectángulo redondead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604000" y="4000500"/>
          <a:ext cx="24765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bg1"/>
              </a:solidFill>
            </a:rPr>
            <a:t>EGRESOS</a:t>
          </a:r>
        </a:p>
      </xdr:txBody>
    </xdr:sp>
    <xdr:clientData/>
  </xdr:twoCellAnchor>
  <xdr:twoCellAnchor>
    <xdr:from>
      <xdr:col>10</xdr:col>
      <xdr:colOff>165100</xdr:colOff>
      <xdr:row>15</xdr:row>
      <xdr:rowOff>114300</xdr:rowOff>
    </xdr:from>
    <xdr:to>
      <xdr:col>13</xdr:col>
      <xdr:colOff>165100</xdr:colOff>
      <xdr:row>18</xdr:row>
      <xdr:rowOff>114300</xdr:rowOff>
    </xdr:to>
    <xdr:sp macro="" textlink="">
      <xdr:nvSpPr>
        <xdr:cNvPr id="6" name="Rectángulo redondead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486900" y="4000500"/>
          <a:ext cx="24765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bg1"/>
              </a:solidFill>
            </a:rPr>
            <a:t>RESUMEN</a:t>
          </a:r>
        </a:p>
      </xdr:txBody>
    </xdr:sp>
    <xdr:clientData/>
  </xdr:twoCellAnchor>
  <xdr:twoCellAnchor>
    <xdr:from>
      <xdr:col>13</xdr:col>
      <xdr:colOff>698500</xdr:colOff>
      <xdr:row>15</xdr:row>
      <xdr:rowOff>114300</xdr:rowOff>
    </xdr:from>
    <xdr:to>
      <xdr:col>16</xdr:col>
      <xdr:colOff>698500</xdr:colOff>
      <xdr:row>18</xdr:row>
      <xdr:rowOff>114300</xdr:rowOff>
    </xdr:to>
    <xdr:sp macro="" textlink="">
      <xdr:nvSpPr>
        <xdr:cNvPr id="7" name="Rectángulo redondead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496800" y="4000500"/>
          <a:ext cx="24765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bg1"/>
              </a:solidFill>
            </a:rPr>
            <a:t>GRÁFICAS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419450</xdr:colOff>
      <xdr:row>2</xdr:row>
      <xdr:rowOff>275907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7394B8-C3FA-E04E-AC9D-AA91D434F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1"/>
          <a:ext cx="2621560" cy="1191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6</xdr:row>
      <xdr:rowOff>508000</xdr:rowOff>
    </xdr:from>
    <xdr:to>
      <xdr:col>15</xdr:col>
      <xdr:colOff>673100</xdr:colOff>
      <xdr:row>18</xdr:row>
      <xdr:rowOff>63500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0E278E6-BD47-9568-63A6-C19A1A3F3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6350</xdr:colOff>
      <xdr:row>6</xdr:row>
      <xdr:rowOff>546100</xdr:rowOff>
    </xdr:from>
    <xdr:to>
      <xdr:col>15</xdr:col>
      <xdr:colOff>342900</xdr:colOff>
      <xdr:row>18</xdr:row>
      <xdr:rowOff>25400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9C31B73-39B1-4F6E-F5D9-85E7AA1C6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975640</xdr:colOff>
      <xdr:row>2</xdr:row>
      <xdr:rowOff>93958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178F78-C51D-5346-8E82-76564B4B2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0"/>
          <a:ext cx="2621560" cy="1191238"/>
        </a:xfrm>
        <a:prstGeom prst="rect">
          <a:avLst/>
        </a:prstGeom>
      </xdr:spPr>
    </xdr:pic>
    <xdr:clientData/>
  </xdr:twoCellAnchor>
  <xdr:twoCellAnchor>
    <xdr:from>
      <xdr:col>12</xdr:col>
      <xdr:colOff>558800</xdr:colOff>
      <xdr:row>0</xdr:row>
      <xdr:rowOff>279400</xdr:rowOff>
    </xdr:from>
    <xdr:to>
      <xdr:col>15</xdr:col>
      <xdr:colOff>38100</xdr:colOff>
      <xdr:row>0</xdr:row>
      <xdr:rowOff>889000</xdr:rowOff>
    </xdr:to>
    <xdr:sp macro="" textlink="">
      <xdr:nvSpPr>
        <xdr:cNvPr id="4" name="Rectángulo redondead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4A81A2-290E-2A41-A3FA-6FE696F7B58D}"/>
            </a:ext>
          </a:extLst>
        </xdr:cNvPr>
        <xdr:cNvSpPr/>
      </xdr:nvSpPr>
      <xdr:spPr>
        <a:xfrm>
          <a:off x="13995400" y="2794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  <xdr:twoCellAnchor>
    <xdr:from>
      <xdr:col>15</xdr:col>
      <xdr:colOff>101600</xdr:colOff>
      <xdr:row>6</xdr:row>
      <xdr:rowOff>0</xdr:rowOff>
    </xdr:from>
    <xdr:to>
      <xdr:col>17</xdr:col>
      <xdr:colOff>406400</xdr:colOff>
      <xdr:row>6</xdr:row>
      <xdr:rowOff>609600</xdr:rowOff>
    </xdr:to>
    <xdr:sp macro="" textlink="">
      <xdr:nvSpPr>
        <xdr:cNvPr id="5" name="Rectángulo redondeado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E72745-533F-B441-8C01-7218E003FF9B}"/>
            </a:ext>
          </a:extLst>
        </xdr:cNvPr>
        <xdr:cNvSpPr/>
      </xdr:nvSpPr>
      <xdr:spPr>
        <a:xfrm>
          <a:off x="16014700" y="23241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Ir a Deudas Mensuales</a:t>
          </a:r>
        </a:p>
      </xdr:txBody>
    </xdr:sp>
    <xdr:clientData/>
  </xdr:twoCellAnchor>
  <xdr:twoCellAnchor>
    <xdr:from>
      <xdr:col>14</xdr:col>
      <xdr:colOff>609600</xdr:colOff>
      <xdr:row>6</xdr:row>
      <xdr:rowOff>203200</xdr:rowOff>
    </xdr:from>
    <xdr:to>
      <xdr:col>15</xdr:col>
      <xdr:colOff>76200</xdr:colOff>
      <xdr:row>6</xdr:row>
      <xdr:rowOff>469900</xdr:rowOff>
    </xdr:to>
    <xdr:sp macro="" textlink="">
      <xdr:nvSpPr>
        <xdr:cNvPr id="7" name="Flecha abajo 6">
          <a:extLst>
            <a:ext uri="{FF2B5EF4-FFF2-40B4-BE49-F238E27FC236}">
              <a16:creationId xmlns:a16="http://schemas.microsoft.com/office/drawing/2014/main" id="{59FD9322-F11C-E14D-8645-AFDD675A6F5A}"/>
            </a:ext>
          </a:extLst>
        </xdr:cNvPr>
        <xdr:cNvSpPr/>
      </xdr:nvSpPr>
      <xdr:spPr>
        <a:xfrm rot="16200000">
          <a:off x="15709900" y="2514600"/>
          <a:ext cx="266700" cy="292100"/>
        </a:xfrm>
        <a:prstGeom prst="downArrow">
          <a:avLst/>
        </a:prstGeom>
        <a:solidFill>
          <a:srgbClr val="FF7E7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975640</xdr:colOff>
      <xdr:row>1</xdr:row>
      <xdr:rowOff>93958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2DAEF4-9FF5-9746-A585-032A44338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0"/>
          <a:ext cx="2626640" cy="1186158"/>
        </a:xfrm>
        <a:prstGeom prst="rect">
          <a:avLst/>
        </a:prstGeom>
      </xdr:spPr>
    </xdr:pic>
    <xdr:clientData/>
  </xdr:twoCellAnchor>
  <xdr:twoCellAnchor>
    <xdr:from>
      <xdr:col>3</xdr:col>
      <xdr:colOff>330200</xdr:colOff>
      <xdr:row>3</xdr:row>
      <xdr:rowOff>0</xdr:rowOff>
    </xdr:from>
    <xdr:to>
      <xdr:col>4</xdr:col>
      <xdr:colOff>12700</xdr:colOff>
      <xdr:row>6</xdr:row>
      <xdr:rowOff>127000</xdr:rowOff>
    </xdr:to>
    <xdr:sp macro="" textlink="">
      <xdr:nvSpPr>
        <xdr:cNvPr id="3" name="Flecha curva 2">
          <a:extLst>
            <a:ext uri="{FF2B5EF4-FFF2-40B4-BE49-F238E27FC236}">
              <a16:creationId xmlns:a16="http://schemas.microsoft.com/office/drawing/2014/main" id="{11327A56-5DF4-EB11-611C-A4DE756B3E8D}"/>
            </a:ext>
          </a:extLst>
        </xdr:cNvPr>
        <xdr:cNvSpPr/>
      </xdr:nvSpPr>
      <xdr:spPr>
        <a:xfrm rot="16200000" flipH="1">
          <a:off x="4578350" y="1860550"/>
          <a:ext cx="876300" cy="762000"/>
        </a:xfrm>
        <a:prstGeom prst="bentArrow">
          <a:avLst/>
        </a:prstGeom>
        <a:solidFill>
          <a:srgbClr val="FF7E7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330200</xdr:colOff>
      <xdr:row>0</xdr:row>
      <xdr:rowOff>279400</xdr:rowOff>
    </xdr:from>
    <xdr:to>
      <xdr:col>7</xdr:col>
      <xdr:colOff>1028700</xdr:colOff>
      <xdr:row>0</xdr:row>
      <xdr:rowOff>889000</xdr:rowOff>
    </xdr:to>
    <xdr:sp macro="" textlink="">
      <xdr:nvSpPr>
        <xdr:cNvPr id="5" name="Rectángulo redondead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5752C4-66A7-A343-B105-FC062C05C5BB}"/>
            </a:ext>
          </a:extLst>
        </xdr:cNvPr>
        <xdr:cNvSpPr/>
      </xdr:nvSpPr>
      <xdr:spPr>
        <a:xfrm>
          <a:off x="7797800" y="2794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</xdr:row>
          <xdr:rowOff>266700</xdr:rowOff>
        </xdr:from>
        <xdr:to>
          <xdr:col>6</xdr:col>
          <xdr:colOff>939800</xdr:colOff>
          <xdr:row>8</xdr:row>
          <xdr:rowOff>25400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</xdr:row>
          <xdr:rowOff>177800</xdr:rowOff>
        </xdr:from>
        <xdr:to>
          <xdr:col>6</xdr:col>
          <xdr:colOff>939800</xdr:colOff>
          <xdr:row>9</xdr:row>
          <xdr:rowOff>88900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</xdr:row>
          <xdr:rowOff>152400</xdr:rowOff>
        </xdr:from>
        <xdr:to>
          <xdr:col>6</xdr:col>
          <xdr:colOff>939800</xdr:colOff>
          <xdr:row>10</xdr:row>
          <xdr:rowOff>101600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</xdr:row>
          <xdr:rowOff>152400</xdr:rowOff>
        </xdr:from>
        <xdr:to>
          <xdr:col>6</xdr:col>
          <xdr:colOff>939800</xdr:colOff>
          <xdr:row>11</xdr:row>
          <xdr:rowOff>76200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</xdr:row>
          <xdr:rowOff>177800</xdr:rowOff>
        </xdr:from>
        <xdr:to>
          <xdr:col>6</xdr:col>
          <xdr:colOff>939800</xdr:colOff>
          <xdr:row>12</xdr:row>
          <xdr:rowOff>101600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3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</xdr:row>
          <xdr:rowOff>152400</xdr:rowOff>
        </xdr:from>
        <xdr:to>
          <xdr:col>6</xdr:col>
          <xdr:colOff>939800</xdr:colOff>
          <xdr:row>13</xdr:row>
          <xdr:rowOff>101600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3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</xdr:row>
          <xdr:rowOff>152400</xdr:rowOff>
        </xdr:from>
        <xdr:to>
          <xdr:col>6</xdr:col>
          <xdr:colOff>939800</xdr:colOff>
          <xdr:row>14</xdr:row>
          <xdr:rowOff>76200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3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</xdr:row>
          <xdr:rowOff>177800</xdr:rowOff>
        </xdr:from>
        <xdr:to>
          <xdr:col>6</xdr:col>
          <xdr:colOff>939800</xdr:colOff>
          <xdr:row>15</xdr:row>
          <xdr:rowOff>101600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3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</xdr:row>
          <xdr:rowOff>152400</xdr:rowOff>
        </xdr:from>
        <xdr:to>
          <xdr:col>6</xdr:col>
          <xdr:colOff>939800</xdr:colOff>
          <xdr:row>16</xdr:row>
          <xdr:rowOff>101600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3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</xdr:row>
          <xdr:rowOff>152400</xdr:rowOff>
        </xdr:from>
        <xdr:to>
          <xdr:col>6</xdr:col>
          <xdr:colOff>939800</xdr:colOff>
          <xdr:row>17</xdr:row>
          <xdr:rowOff>76200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3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</xdr:row>
          <xdr:rowOff>177800</xdr:rowOff>
        </xdr:from>
        <xdr:to>
          <xdr:col>6</xdr:col>
          <xdr:colOff>939800</xdr:colOff>
          <xdr:row>18</xdr:row>
          <xdr:rowOff>50800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3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20</xdr:row>
          <xdr:rowOff>266700</xdr:rowOff>
        </xdr:from>
        <xdr:to>
          <xdr:col>6</xdr:col>
          <xdr:colOff>939800</xdr:colOff>
          <xdr:row>22</xdr:row>
          <xdr:rowOff>25400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3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21</xdr:row>
          <xdr:rowOff>177800</xdr:rowOff>
        </xdr:from>
        <xdr:to>
          <xdr:col>6</xdr:col>
          <xdr:colOff>939800</xdr:colOff>
          <xdr:row>23</xdr:row>
          <xdr:rowOff>88900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3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22</xdr:row>
          <xdr:rowOff>152400</xdr:rowOff>
        </xdr:from>
        <xdr:to>
          <xdr:col>6</xdr:col>
          <xdr:colOff>939800</xdr:colOff>
          <xdr:row>24</xdr:row>
          <xdr:rowOff>101600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3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23</xdr:row>
          <xdr:rowOff>152400</xdr:rowOff>
        </xdr:from>
        <xdr:to>
          <xdr:col>6</xdr:col>
          <xdr:colOff>939800</xdr:colOff>
          <xdr:row>25</xdr:row>
          <xdr:rowOff>76200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3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24</xdr:row>
          <xdr:rowOff>177800</xdr:rowOff>
        </xdr:from>
        <xdr:to>
          <xdr:col>6</xdr:col>
          <xdr:colOff>939800</xdr:colOff>
          <xdr:row>26</xdr:row>
          <xdr:rowOff>101600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3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25</xdr:row>
          <xdr:rowOff>152400</xdr:rowOff>
        </xdr:from>
        <xdr:to>
          <xdr:col>6</xdr:col>
          <xdr:colOff>939800</xdr:colOff>
          <xdr:row>27</xdr:row>
          <xdr:rowOff>101600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3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26</xdr:row>
          <xdr:rowOff>152400</xdr:rowOff>
        </xdr:from>
        <xdr:to>
          <xdr:col>6</xdr:col>
          <xdr:colOff>939800</xdr:colOff>
          <xdr:row>28</xdr:row>
          <xdr:rowOff>76200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3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27</xdr:row>
          <xdr:rowOff>152400</xdr:rowOff>
        </xdr:from>
        <xdr:to>
          <xdr:col>6</xdr:col>
          <xdr:colOff>939800</xdr:colOff>
          <xdr:row>29</xdr:row>
          <xdr:rowOff>76200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3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28</xdr:row>
          <xdr:rowOff>177800</xdr:rowOff>
        </xdr:from>
        <xdr:to>
          <xdr:col>6</xdr:col>
          <xdr:colOff>939800</xdr:colOff>
          <xdr:row>30</xdr:row>
          <xdr:rowOff>50800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3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32</xdr:row>
          <xdr:rowOff>266700</xdr:rowOff>
        </xdr:from>
        <xdr:to>
          <xdr:col>6</xdr:col>
          <xdr:colOff>939800</xdr:colOff>
          <xdr:row>34</xdr:row>
          <xdr:rowOff>25400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3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33</xdr:row>
          <xdr:rowOff>177800</xdr:rowOff>
        </xdr:from>
        <xdr:to>
          <xdr:col>6</xdr:col>
          <xdr:colOff>939800</xdr:colOff>
          <xdr:row>35</xdr:row>
          <xdr:rowOff>88900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3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34</xdr:row>
          <xdr:rowOff>152400</xdr:rowOff>
        </xdr:from>
        <xdr:to>
          <xdr:col>6</xdr:col>
          <xdr:colOff>939800</xdr:colOff>
          <xdr:row>36</xdr:row>
          <xdr:rowOff>101600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3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35</xdr:row>
          <xdr:rowOff>152400</xdr:rowOff>
        </xdr:from>
        <xdr:to>
          <xdr:col>6</xdr:col>
          <xdr:colOff>939800</xdr:colOff>
          <xdr:row>37</xdr:row>
          <xdr:rowOff>76200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3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36</xdr:row>
          <xdr:rowOff>177800</xdr:rowOff>
        </xdr:from>
        <xdr:to>
          <xdr:col>6</xdr:col>
          <xdr:colOff>939800</xdr:colOff>
          <xdr:row>38</xdr:row>
          <xdr:rowOff>101600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3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37</xdr:row>
          <xdr:rowOff>152400</xdr:rowOff>
        </xdr:from>
        <xdr:to>
          <xdr:col>6</xdr:col>
          <xdr:colOff>939800</xdr:colOff>
          <xdr:row>39</xdr:row>
          <xdr:rowOff>101600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3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38</xdr:row>
          <xdr:rowOff>152400</xdr:rowOff>
        </xdr:from>
        <xdr:to>
          <xdr:col>6</xdr:col>
          <xdr:colOff>939800</xdr:colOff>
          <xdr:row>40</xdr:row>
          <xdr:rowOff>76200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3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39</xdr:row>
          <xdr:rowOff>152400</xdr:rowOff>
        </xdr:from>
        <xdr:to>
          <xdr:col>6</xdr:col>
          <xdr:colOff>939800</xdr:colOff>
          <xdr:row>41</xdr:row>
          <xdr:rowOff>76200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3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40</xdr:row>
          <xdr:rowOff>177800</xdr:rowOff>
        </xdr:from>
        <xdr:to>
          <xdr:col>6</xdr:col>
          <xdr:colOff>939800</xdr:colOff>
          <xdr:row>42</xdr:row>
          <xdr:rowOff>50800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3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44</xdr:row>
          <xdr:rowOff>266700</xdr:rowOff>
        </xdr:from>
        <xdr:to>
          <xdr:col>6</xdr:col>
          <xdr:colOff>939800</xdr:colOff>
          <xdr:row>46</xdr:row>
          <xdr:rowOff>25400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3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45</xdr:row>
          <xdr:rowOff>177800</xdr:rowOff>
        </xdr:from>
        <xdr:to>
          <xdr:col>6</xdr:col>
          <xdr:colOff>939800</xdr:colOff>
          <xdr:row>47</xdr:row>
          <xdr:rowOff>88900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3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46</xdr:row>
          <xdr:rowOff>152400</xdr:rowOff>
        </xdr:from>
        <xdr:to>
          <xdr:col>6</xdr:col>
          <xdr:colOff>939800</xdr:colOff>
          <xdr:row>48</xdr:row>
          <xdr:rowOff>101600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3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47</xdr:row>
          <xdr:rowOff>152400</xdr:rowOff>
        </xdr:from>
        <xdr:to>
          <xdr:col>6</xdr:col>
          <xdr:colOff>939800</xdr:colOff>
          <xdr:row>49</xdr:row>
          <xdr:rowOff>76200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3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48</xdr:row>
          <xdr:rowOff>177800</xdr:rowOff>
        </xdr:from>
        <xdr:to>
          <xdr:col>6</xdr:col>
          <xdr:colOff>939800</xdr:colOff>
          <xdr:row>50</xdr:row>
          <xdr:rowOff>101600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3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49</xdr:row>
          <xdr:rowOff>152400</xdr:rowOff>
        </xdr:from>
        <xdr:to>
          <xdr:col>6</xdr:col>
          <xdr:colOff>939800</xdr:colOff>
          <xdr:row>51</xdr:row>
          <xdr:rowOff>101600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3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50</xdr:row>
          <xdr:rowOff>152400</xdr:rowOff>
        </xdr:from>
        <xdr:to>
          <xdr:col>6</xdr:col>
          <xdr:colOff>939800</xdr:colOff>
          <xdr:row>52</xdr:row>
          <xdr:rowOff>76200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3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51</xdr:row>
          <xdr:rowOff>177800</xdr:rowOff>
        </xdr:from>
        <xdr:to>
          <xdr:col>6</xdr:col>
          <xdr:colOff>939800</xdr:colOff>
          <xdr:row>53</xdr:row>
          <xdr:rowOff>101600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3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52</xdr:row>
          <xdr:rowOff>152400</xdr:rowOff>
        </xdr:from>
        <xdr:to>
          <xdr:col>6</xdr:col>
          <xdr:colOff>939800</xdr:colOff>
          <xdr:row>54</xdr:row>
          <xdr:rowOff>101600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3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57</xdr:row>
          <xdr:rowOff>0</xdr:rowOff>
        </xdr:from>
        <xdr:to>
          <xdr:col>6</xdr:col>
          <xdr:colOff>939800</xdr:colOff>
          <xdr:row>58</xdr:row>
          <xdr:rowOff>76200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3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57</xdr:row>
          <xdr:rowOff>177800</xdr:rowOff>
        </xdr:from>
        <xdr:to>
          <xdr:col>6</xdr:col>
          <xdr:colOff>939800</xdr:colOff>
          <xdr:row>59</xdr:row>
          <xdr:rowOff>63500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3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53</xdr:row>
          <xdr:rowOff>152400</xdr:rowOff>
        </xdr:from>
        <xdr:to>
          <xdr:col>6</xdr:col>
          <xdr:colOff>939800</xdr:colOff>
          <xdr:row>55</xdr:row>
          <xdr:rowOff>101600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3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54</xdr:row>
          <xdr:rowOff>152400</xdr:rowOff>
        </xdr:from>
        <xdr:to>
          <xdr:col>6</xdr:col>
          <xdr:colOff>939800</xdr:colOff>
          <xdr:row>56</xdr:row>
          <xdr:rowOff>76200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3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55</xdr:row>
          <xdr:rowOff>177800</xdr:rowOff>
        </xdr:from>
        <xdr:to>
          <xdr:col>6</xdr:col>
          <xdr:colOff>939800</xdr:colOff>
          <xdr:row>57</xdr:row>
          <xdr:rowOff>101600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3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60</xdr:row>
          <xdr:rowOff>0</xdr:rowOff>
        </xdr:from>
        <xdr:to>
          <xdr:col>6</xdr:col>
          <xdr:colOff>939800</xdr:colOff>
          <xdr:row>61</xdr:row>
          <xdr:rowOff>76200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3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60</xdr:row>
          <xdr:rowOff>177800</xdr:rowOff>
        </xdr:from>
        <xdr:to>
          <xdr:col>6</xdr:col>
          <xdr:colOff>939800</xdr:colOff>
          <xdr:row>62</xdr:row>
          <xdr:rowOff>50800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3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58</xdr:row>
          <xdr:rowOff>177800</xdr:rowOff>
        </xdr:from>
        <xdr:to>
          <xdr:col>6</xdr:col>
          <xdr:colOff>939800</xdr:colOff>
          <xdr:row>60</xdr:row>
          <xdr:rowOff>101600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3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64</xdr:row>
          <xdr:rowOff>266700</xdr:rowOff>
        </xdr:from>
        <xdr:to>
          <xdr:col>6</xdr:col>
          <xdr:colOff>939800</xdr:colOff>
          <xdr:row>66</xdr:row>
          <xdr:rowOff>25400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3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65</xdr:row>
          <xdr:rowOff>177800</xdr:rowOff>
        </xdr:from>
        <xdr:to>
          <xdr:col>6</xdr:col>
          <xdr:colOff>939800</xdr:colOff>
          <xdr:row>67</xdr:row>
          <xdr:rowOff>88900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3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66</xdr:row>
          <xdr:rowOff>152400</xdr:rowOff>
        </xdr:from>
        <xdr:to>
          <xdr:col>6</xdr:col>
          <xdr:colOff>939800</xdr:colOff>
          <xdr:row>68</xdr:row>
          <xdr:rowOff>101600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3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67</xdr:row>
          <xdr:rowOff>152400</xdr:rowOff>
        </xdr:from>
        <xdr:to>
          <xdr:col>6</xdr:col>
          <xdr:colOff>939800</xdr:colOff>
          <xdr:row>69</xdr:row>
          <xdr:rowOff>76200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3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68</xdr:row>
          <xdr:rowOff>177800</xdr:rowOff>
        </xdr:from>
        <xdr:to>
          <xdr:col>6</xdr:col>
          <xdr:colOff>939800</xdr:colOff>
          <xdr:row>70</xdr:row>
          <xdr:rowOff>101600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3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69</xdr:row>
          <xdr:rowOff>152400</xdr:rowOff>
        </xdr:from>
        <xdr:to>
          <xdr:col>6</xdr:col>
          <xdr:colOff>939800</xdr:colOff>
          <xdr:row>71</xdr:row>
          <xdr:rowOff>101600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3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70</xdr:row>
          <xdr:rowOff>152400</xdr:rowOff>
        </xdr:from>
        <xdr:to>
          <xdr:col>6</xdr:col>
          <xdr:colOff>939800</xdr:colOff>
          <xdr:row>72</xdr:row>
          <xdr:rowOff>63500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3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74</xdr:row>
          <xdr:rowOff>266700</xdr:rowOff>
        </xdr:from>
        <xdr:to>
          <xdr:col>6</xdr:col>
          <xdr:colOff>939800</xdr:colOff>
          <xdr:row>76</xdr:row>
          <xdr:rowOff>25400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3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75</xdr:row>
          <xdr:rowOff>177800</xdr:rowOff>
        </xdr:from>
        <xdr:to>
          <xdr:col>6</xdr:col>
          <xdr:colOff>939800</xdr:colOff>
          <xdr:row>77</xdr:row>
          <xdr:rowOff>88900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3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76</xdr:row>
          <xdr:rowOff>152400</xdr:rowOff>
        </xdr:from>
        <xdr:to>
          <xdr:col>6</xdr:col>
          <xdr:colOff>939800</xdr:colOff>
          <xdr:row>78</xdr:row>
          <xdr:rowOff>101600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3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77</xdr:row>
          <xdr:rowOff>152400</xdr:rowOff>
        </xdr:from>
        <xdr:to>
          <xdr:col>6</xdr:col>
          <xdr:colOff>939800</xdr:colOff>
          <xdr:row>79</xdr:row>
          <xdr:rowOff>76200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3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78</xdr:row>
          <xdr:rowOff>177800</xdr:rowOff>
        </xdr:from>
        <xdr:to>
          <xdr:col>6</xdr:col>
          <xdr:colOff>939800</xdr:colOff>
          <xdr:row>80</xdr:row>
          <xdr:rowOff>101600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3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79</xdr:row>
          <xdr:rowOff>152400</xdr:rowOff>
        </xdr:from>
        <xdr:to>
          <xdr:col>6</xdr:col>
          <xdr:colOff>939800</xdr:colOff>
          <xdr:row>81</xdr:row>
          <xdr:rowOff>101600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3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80</xdr:row>
          <xdr:rowOff>152400</xdr:rowOff>
        </xdr:from>
        <xdr:to>
          <xdr:col>6</xdr:col>
          <xdr:colOff>939800</xdr:colOff>
          <xdr:row>82</xdr:row>
          <xdr:rowOff>76200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3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81</xdr:row>
          <xdr:rowOff>152400</xdr:rowOff>
        </xdr:from>
        <xdr:to>
          <xdr:col>6</xdr:col>
          <xdr:colOff>939800</xdr:colOff>
          <xdr:row>83</xdr:row>
          <xdr:rowOff>76200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3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82</xdr:row>
          <xdr:rowOff>177800</xdr:rowOff>
        </xdr:from>
        <xdr:to>
          <xdr:col>6</xdr:col>
          <xdr:colOff>939800</xdr:colOff>
          <xdr:row>84</xdr:row>
          <xdr:rowOff>50800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3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86</xdr:row>
          <xdr:rowOff>266700</xdr:rowOff>
        </xdr:from>
        <xdr:to>
          <xdr:col>6</xdr:col>
          <xdr:colOff>939800</xdr:colOff>
          <xdr:row>88</xdr:row>
          <xdr:rowOff>25400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3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87</xdr:row>
          <xdr:rowOff>177800</xdr:rowOff>
        </xdr:from>
        <xdr:to>
          <xdr:col>6</xdr:col>
          <xdr:colOff>939800</xdr:colOff>
          <xdr:row>89</xdr:row>
          <xdr:rowOff>88900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3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88</xdr:row>
          <xdr:rowOff>152400</xdr:rowOff>
        </xdr:from>
        <xdr:to>
          <xdr:col>6</xdr:col>
          <xdr:colOff>939800</xdr:colOff>
          <xdr:row>90</xdr:row>
          <xdr:rowOff>101600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3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89</xdr:row>
          <xdr:rowOff>152400</xdr:rowOff>
        </xdr:from>
        <xdr:to>
          <xdr:col>6</xdr:col>
          <xdr:colOff>939800</xdr:colOff>
          <xdr:row>91</xdr:row>
          <xdr:rowOff>76200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3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90</xdr:row>
          <xdr:rowOff>177800</xdr:rowOff>
        </xdr:from>
        <xdr:to>
          <xdr:col>6</xdr:col>
          <xdr:colOff>939800</xdr:colOff>
          <xdr:row>92</xdr:row>
          <xdr:rowOff>101600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3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91</xdr:row>
          <xdr:rowOff>152400</xdr:rowOff>
        </xdr:from>
        <xdr:to>
          <xdr:col>6</xdr:col>
          <xdr:colOff>939800</xdr:colOff>
          <xdr:row>93</xdr:row>
          <xdr:rowOff>101600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3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92</xdr:row>
          <xdr:rowOff>152400</xdr:rowOff>
        </xdr:from>
        <xdr:to>
          <xdr:col>6</xdr:col>
          <xdr:colOff>939800</xdr:colOff>
          <xdr:row>94</xdr:row>
          <xdr:rowOff>76200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3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93</xdr:row>
          <xdr:rowOff>177800</xdr:rowOff>
        </xdr:from>
        <xdr:to>
          <xdr:col>6</xdr:col>
          <xdr:colOff>939800</xdr:colOff>
          <xdr:row>95</xdr:row>
          <xdr:rowOff>50800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3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97</xdr:row>
          <xdr:rowOff>266700</xdr:rowOff>
        </xdr:from>
        <xdr:to>
          <xdr:col>6</xdr:col>
          <xdr:colOff>939800</xdr:colOff>
          <xdr:row>99</xdr:row>
          <xdr:rowOff>25400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3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98</xdr:row>
          <xdr:rowOff>177800</xdr:rowOff>
        </xdr:from>
        <xdr:to>
          <xdr:col>6</xdr:col>
          <xdr:colOff>939800</xdr:colOff>
          <xdr:row>100</xdr:row>
          <xdr:rowOff>88900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3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99</xdr:row>
          <xdr:rowOff>152400</xdr:rowOff>
        </xdr:from>
        <xdr:to>
          <xdr:col>6</xdr:col>
          <xdr:colOff>939800</xdr:colOff>
          <xdr:row>101</xdr:row>
          <xdr:rowOff>101600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3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100</xdr:row>
          <xdr:rowOff>152400</xdr:rowOff>
        </xdr:from>
        <xdr:to>
          <xdr:col>6</xdr:col>
          <xdr:colOff>939800</xdr:colOff>
          <xdr:row>102</xdr:row>
          <xdr:rowOff>76200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3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101</xdr:row>
          <xdr:rowOff>177800</xdr:rowOff>
        </xdr:from>
        <xdr:to>
          <xdr:col>6</xdr:col>
          <xdr:colOff>939800</xdr:colOff>
          <xdr:row>103</xdr:row>
          <xdr:rowOff>101600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3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102</xdr:row>
          <xdr:rowOff>152400</xdr:rowOff>
        </xdr:from>
        <xdr:to>
          <xdr:col>6</xdr:col>
          <xdr:colOff>939800</xdr:colOff>
          <xdr:row>104</xdr:row>
          <xdr:rowOff>101600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3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103</xdr:row>
          <xdr:rowOff>152400</xdr:rowOff>
        </xdr:from>
        <xdr:to>
          <xdr:col>6</xdr:col>
          <xdr:colOff>939800</xdr:colOff>
          <xdr:row>105</xdr:row>
          <xdr:rowOff>76200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3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104</xdr:row>
          <xdr:rowOff>177800</xdr:rowOff>
        </xdr:from>
        <xdr:to>
          <xdr:col>6</xdr:col>
          <xdr:colOff>939800</xdr:colOff>
          <xdr:row>106</xdr:row>
          <xdr:rowOff>63500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3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105</xdr:row>
          <xdr:rowOff>152400</xdr:rowOff>
        </xdr:from>
        <xdr:to>
          <xdr:col>6</xdr:col>
          <xdr:colOff>939800</xdr:colOff>
          <xdr:row>107</xdr:row>
          <xdr:rowOff>76200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3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106</xdr:row>
          <xdr:rowOff>177800</xdr:rowOff>
        </xdr:from>
        <xdr:to>
          <xdr:col>6</xdr:col>
          <xdr:colOff>939800</xdr:colOff>
          <xdr:row>108</xdr:row>
          <xdr:rowOff>50800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3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110</xdr:row>
          <xdr:rowOff>266700</xdr:rowOff>
        </xdr:from>
        <xdr:to>
          <xdr:col>6</xdr:col>
          <xdr:colOff>939800</xdr:colOff>
          <xdr:row>112</xdr:row>
          <xdr:rowOff>25400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3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111</xdr:row>
          <xdr:rowOff>177800</xdr:rowOff>
        </xdr:from>
        <xdr:to>
          <xdr:col>6</xdr:col>
          <xdr:colOff>939800</xdr:colOff>
          <xdr:row>113</xdr:row>
          <xdr:rowOff>88900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3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112</xdr:row>
          <xdr:rowOff>152400</xdr:rowOff>
        </xdr:from>
        <xdr:to>
          <xdr:col>6</xdr:col>
          <xdr:colOff>939800</xdr:colOff>
          <xdr:row>114</xdr:row>
          <xdr:rowOff>101600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3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113</xdr:row>
          <xdr:rowOff>152400</xdr:rowOff>
        </xdr:from>
        <xdr:to>
          <xdr:col>6</xdr:col>
          <xdr:colOff>939800</xdr:colOff>
          <xdr:row>115</xdr:row>
          <xdr:rowOff>76200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3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114</xdr:row>
          <xdr:rowOff>177800</xdr:rowOff>
        </xdr:from>
        <xdr:to>
          <xdr:col>6</xdr:col>
          <xdr:colOff>939800</xdr:colOff>
          <xdr:row>116</xdr:row>
          <xdr:rowOff>101600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3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115</xdr:row>
          <xdr:rowOff>152400</xdr:rowOff>
        </xdr:from>
        <xdr:to>
          <xdr:col>6</xdr:col>
          <xdr:colOff>939800</xdr:colOff>
          <xdr:row>117</xdr:row>
          <xdr:rowOff>101600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3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116</xdr:row>
          <xdr:rowOff>152400</xdr:rowOff>
        </xdr:from>
        <xdr:to>
          <xdr:col>6</xdr:col>
          <xdr:colOff>939800</xdr:colOff>
          <xdr:row>118</xdr:row>
          <xdr:rowOff>63500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3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120</xdr:row>
          <xdr:rowOff>266700</xdr:rowOff>
        </xdr:from>
        <xdr:to>
          <xdr:col>6</xdr:col>
          <xdr:colOff>939800</xdr:colOff>
          <xdr:row>121</xdr:row>
          <xdr:rowOff>177800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3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121</xdr:row>
          <xdr:rowOff>177800</xdr:rowOff>
        </xdr:from>
        <xdr:to>
          <xdr:col>6</xdr:col>
          <xdr:colOff>939800</xdr:colOff>
          <xdr:row>123</xdr:row>
          <xdr:rowOff>63500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3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122</xdr:row>
          <xdr:rowOff>152400</xdr:rowOff>
        </xdr:from>
        <xdr:to>
          <xdr:col>6</xdr:col>
          <xdr:colOff>939800</xdr:colOff>
          <xdr:row>124</xdr:row>
          <xdr:rowOff>101600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3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123</xdr:row>
          <xdr:rowOff>152400</xdr:rowOff>
        </xdr:from>
        <xdr:to>
          <xdr:col>6</xdr:col>
          <xdr:colOff>939800</xdr:colOff>
          <xdr:row>125</xdr:row>
          <xdr:rowOff>76200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3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124</xdr:row>
          <xdr:rowOff>177800</xdr:rowOff>
        </xdr:from>
        <xdr:to>
          <xdr:col>6</xdr:col>
          <xdr:colOff>939800</xdr:colOff>
          <xdr:row>126</xdr:row>
          <xdr:rowOff>101600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3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125</xdr:row>
          <xdr:rowOff>152400</xdr:rowOff>
        </xdr:from>
        <xdr:to>
          <xdr:col>6</xdr:col>
          <xdr:colOff>939800</xdr:colOff>
          <xdr:row>127</xdr:row>
          <xdr:rowOff>101600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3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126</xdr:row>
          <xdr:rowOff>152400</xdr:rowOff>
        </xdr:from>
        <xdr:to>
          <xdr:col>6</xdr:col>
          <xdr:colOff>939800</xdr:colOff>
          <xdr:row>128</xdr:row>
          <xdr:rowOff>76200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3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127</xdr:row>
          <xdr:rowOff>177800</xdr:rowOff>
        </xdr:from>
        <xdr:to>
          <xdr:col>6</xdr:col>
          <xdr:colOff>939800</xdr:colOff>
          <xdr:row>129</xdr:row>
          <xdr:rowOff>50800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3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131</xdr:row>
          <xdr:rowOff>266700</xdr:rowOff>
        </xdr:from>
        <xdr:to>
          <xdr:col>6</xdr:col>
          <xdr:colOff>939800</xdr:colOff>
          <xdr:row>132</xdr:row>
          <xdr:rowOff>177800</xdr:rowOff>
        </xdr:to>
        <xdr:sp macro="" textlink="">
          <xdr:nvSpPr>
            <xdr:cNvPr id="3726" name="Check Box 654" hidden="1">
              <a:extLst>
                <a:ext uri="{63B3BB69-23CF-44E3-9099-C40C66FF867C}">
                  <a14:compatExt spid="_x0000_s3726"/>
                </a:ext>
                <a:ext uri="{FF2B5EF4-FFF2-40B4-BE49-F238E27FC236}">
                  <a16:creationId xmlns:a16="http://schemas.microsoft.com/office/drawing/2014/main" id="{00000000-0008-0000-0300-00008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132</xdr:row>
          <xdr:rowOff>177800</xdr:rowOff>
        </xdr:from>
        <xdr:to>
          <xdr:col>6</xdr:col>
          <xdr:colOff>939800</xdr:colOff>
          <xdr:row>134</xdr:row>
          <xdr:rowOff>63500</xdr:rowOff>
        </xdr:to>
        <xdr:sp macro="" textlink="">
          <xdr:nvSpPr>
            <xdr:cNvPr id="3727" name="Check Box 655" hidden="1">
              <a:extLst>
                <a:ext uri="{63B3BB69-23CF-44E3-9099-C40C66FF867C}">
                  <a14:compatExt spid="_x0000_s3727"/>
                </a:ext>
                <a:ext uri="{FF2B5EF4-FFF2-40B4-BE49-F238E27FC236}">
                  <a16:creationId xmlns:a16="http://schemas.microsoft.com/office/drawing/2014/main" id="{00000000-0008-0000-0300-00008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133</xdr:row>
          <xdr:rowOff>152400</xdr:rowOff>
        </xdr:from>
        <xdr:to>
          <xdr:col>6</xdr:col>
          <xdr:colOff>939800</xdr:colOff>
          <xdr:row>135</xdr:row>
          <xdr:rowOff>101600</xdr:rowOff>
        </xdr:to>
        <xdr:sp macro="" textlink="">
          <xdr:nvSpPr>
            <xdr:cNvPr id="3728" name="Check Box 656" hidden="1">
              <a:extLst>
                <a:ext uri="{63B3BB69-23CF-44E3-9099-C40C66FF867C}">
                  <a14:compatExt spid="_x0000_s3728"/>
                </a:ext>
                <a:ext uri="{FF2B5EF4-FFF2-40B4-BE49-F238E27FC236}">
                  <a16:creationId xmlns:a16="http://schemas.microsoft.com/office/drawing/2014/main" id="{00000000-0008-0000-0300-00009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134</xdr:row>
          <xdr:rowOff>152400</xdr:rowOff>
        </xdr:from>
        <xdr:to>
          <xdr:col>6</xdr:col>
          <xdr:colOff>939800</xdr:colOff>
          <xdr:row>136</xdr:row>
          <xdr:rowOff>76200</xdr:rowOff>
        </xdr:to>
        <xdr:sp macro="" textlink="">
          <xdr:nvSpPr>
            <xdr:cNvPr id="3729" name="Check Box 657" hidden="1">
              <a:extLst>
                <a:ext uri="{63B3BB69-23CF-44E3-9099-C40C66FF867C}">
                  <a14:compatExt spid="_x0000_s3729"/>
                </a:ext>
                <a:ext uri="{FF2B5EF4-FFF2-40B4-BE49-F238E27FC236}">
                  <a16:creationId xmlns:a16="http://schemas.microsoft.com/office/drawing/2014/main" id="{00000000-0008-0000-0300-00009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135</xdr:row>
          <xdr:rowOff>177800</xdr:rowOff>
        </xdr:from>
        <xdr:to>
          <xdr:col>6</xdr:col>
          <xdr:colOff>939800</xdr:colOff>
          <xdr:row>137</xdr:row>
          <xdr:rowOff>101600</xdr:rowOff>
        </xdr:to>
        <xdr:sp macro="" textlink="">
          <xdr:nvSpPr>
            <xdr:cNvPr id="3730" name="Check Box 658" hidden="1">
              <a:extLst>
                <a:ext uri="{63B3BB69-23CF-44E3-9099-C40C66FF867C}">
                  <a14:compatExt spid="_x0000_s3730"/>
                </a:ext>
                <a:ext uri="{FF2B5EF4-FFF2-40B4-BE49-F238E27FC236}">
                  <a16:creationId xmlns:a16="http://schemas.microsoft.com/office/drawing/2014/main" id="{00000000-0008-0000-0300-00009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136</xdr:row>
          <xdr:rowOff>152400</xdr:rowOff>
        </xdr:from>
        <xdr:to>
          <xdr:col>6</xdr:col>
          <xdr:colOff>939800</xdr:colOff>
          <xdr:row>138</xdr:row>
          <xdr:rowOff>101600</xdr:rowOff>
        </xdr:to>
        <xdr:sp macro="" textlink="">
          <xdr:nvSpPr>
            <xdr:cNvPr id="3731" name="Check Box 659" hidden="1">
              <a:extLst>
                <a:ext uri="{63B3BB69-23CF-44E3-9099-C40C66FF867C}">
                  <a14:compatExt spid="_x0000_s3731"/>
                </a:ext>
                <a:ext uri="{FF2B5EF4-FFF2-40B4-BE49-F238E27FC236}">
                  <a16:creationId xmlns:a16="http://schemas.microsoft.com/office/drawing/2014/main" id="{00000000-0008-0000-0300-00009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137</xdr:row>
          <xdr:rowOff>152400</xdr:rowOff>
        </xdr:from>
        <xdr:to>
          <xdr:col>6</xdr:col>
          <xdr:colOff>939800</xdr:colOff>
          <xdr:row>139</xdr:row>
          <xdr:rowOff>76200</xdr:rowOff>
        </xdr:to>
        <xdr:sp macro="" textlink="">
          <xdr:nvSpPr>
            <xdr:cNvPr id="3732" name="Check Box 660" hidden="1">
              <a:extLst>
                <a:ext uri="{63B3BB69-23CF-44E3-9099-C40C66FF867C}">
                  <a14:compatExt spid="_x0000_s3732"/>
                </a:ext>
                <a:ext uri="{FF2B5EF4-FFF2-40B4-BE49-F238E27FC236}">
                  <a16:creationId xmlns:a16="http://schemas.microsoft.com/office/drawing/2014/main" id="{00000000-0008-0000-0300-00009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138</xdr:row>
          <xdr:rowOff>177800</xdr:rowOff>
        </xdr:from>
        <xdr:to>
          <xdr:col>6</xdr:col>
          <xdr:colOff>939800</xdr:colOff>
          <xdr:row>140</xdr:row>
          <xdr:rowOff>50800</xdr:rowOff>
        </xdr:to>
        <xdr:sp macro="" textlink="">
          <xdr:nvSpPr>
            <xdr:cNvPr id="3733" name="Check Box 661" hidden="1">
              <a:extLst>
                <a:ext uri="{63B3BB69-23CF-44E3-9099-C40C66FF867C}">
                  <a14:compatExt spid="_x0000_s3733"/>
                </a:ext>
                <a:ext uri="{FF2B5EF4-FFF2-40B4-BE49-F238E27FC236}">
                  <a16:creationId xmlns:a16="http://schemas.microsoft.com/office/drawing/2014/main" id="{00000000-0008-0000-0300-00009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142</xdr:row>
          <xdr:rowOff>266700</xdr:rowOff>
        </xdr:from>
        <xdr:to>
          <xdr:col>6</xdr:col>
          <xdr:colOff>939800</xdr:colOff>
          <xdr:row>143</xdr:row>
          <xdr:rowOff>177800</xdr:rowOff>
        </xdr:to>
        <xdr:sp macro="" textlink="">
          <xdr:nvSpPr>
            <xdr:cNvPr id="3736" name="Check Box 664" hidden="1">
              <a:extLst>
                <a:ext uri="{63B3BB69-23CF-44E3-9099-C40C66FF867C}">
                  <a14:compatExt spid="_x0000_s3736"/>
                </a:ext>
                <a:ext uri="{FF2B5EF4-FFF2-40B4-BE49-F238E27FC236}">
                  <a16:creationId xmlns:a16="http://schemas.microsoft.com/office/drawing/2014/main" id="{00000000-0008-0000-0300-00009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143</xdr:row>
          <xdr:rowOff>177800</xdr:rowOff>
        </xdr:from>
        <xdr:to>
          <xdr:col>6</xdr:col>
          <xdr:colOff>939800</xdr:colOff>
          <xdr:row>145</xdr:row>
          <xdr:rowOff>63500</xdr:rowOff>
        </xdr:to>
        <xdr:sp macro="" textlink="">
          <xdr:nvSpPr>
            <xdr:cNvPr id="3737" name="Check Box 665" hidden="1">
              <a:extLst>
                <a:ext uri="{63B3BB69-23CF-44E3-9099-C40C66FF867C}">
                  <a14:compatExt spid="_x0000_s3737"/>
                </a:ext>
                <a:ext uri="{FF2B5EF4-FFF2-40B4-BE49-F238E27FC236}">
                  <a16:creationId xmlns:a16="http://schemas.microsoft.com/office/drawing/2014/main" id="{00000000-0008-0000-0300-00009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144</xdr:row>
          <xdr:rowOff>152400</xdr:rowOff>
        </xdr:from>
        <xdr:to>
          <xdr:col>6</xdr:col>
          <xdr:colOff>939800</xdr:colOff>
          <xdr:row>146</xdr:row>
          <xdr:rowOff>101600</xdr:rowOff>
        </xdr:to>
        <xdr:sp macro="" textlink="">
          <xdr:nvSpPr>
            <xdr:cNvPr id="3738" name="Check Box 666" hidden="1">
              <a:extLst>
                <a:ext uri="{63B3BB69-23CF-44E3-9099-C40C66FF867C}">
                  <a14:compatExt spid="_x0000_s3738"/>
                </a:ext>
                <a:ext uri="{FF2B5EF4-FFF2-40B4-BE49-F238E27FC236}">
                  <a16:creationId xmlns:a16="http://schemas.microsoft.com/office/drawing/2014/main" id="{00000000-0008-0000-0300-00009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145</xdr:row>
          <xdr:rowOff>152400</xdr:rowOff>
        </xdr:from>
        <xdr:to>
          <xdr:col>6</xdr:col>
          <xdr:colOff>939800</xdr:colOff>
          <xdr:row>147</xdr:row>
          <xdr:rowOff>76200</xdr:rowOff>
        </xdr:to>
        <xdr:sp macro="" textlink="">
          <xdr:nvSpPr>
            <xdr:cNvPr id="3739" name="Check Box 667" hidden="1">
              <a:extLst>
                <a:ext uri="{63B3BB69-23CF-44E3-9099-C40C66FF867C}">
                  <a14:compatExt spid="_x0000_s3739"/>
                </a:ext>
                <a:ext uri="{FF2B5EF4-FFF2-40B4-BE49-F238E27FC236}">
                  <a16:creationId xmlns:a16="http://schemas.microsoft.com/office/drawing/2014/main" id="{00000000-0008-0000-0300-00009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146</xdr:row>
          <xdr:rowOff>177800</xdr:rowOff>
        </xdr:from>
        <xdr:to>
          <xdr:col>6</xdr:col>
          <xdr:colOff>939800</xdr:colOff>
          <xdr:row>148</xdr:row>
          <xdr:rowOff>101600</xdr:rowOff>
        </xdr:to>
        <xdr:sp macro="" textlink="">
          <xdr:nvSpPr>
            <xdr:cNvPr id="3740" name="Check Box 668" hidden="1">
              <a:extLst>
                <a:ext uri="{63B3BB69-23CF-44E3-9099-C40C66FF867C}">
                  <a14:compatExt spid="_x0000_s3740"/>
                </a:ext>
                <a:ext uri="{FF2B5EF4-FFF2-40B4-BE49-F238E27FC236}">
                  <a16:creationId xmlns:a16="http://schemas.microsoft.com/office/drawing/2014/main" id="{00000000-0008-0000-0300-00009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147</xdr:row>
          <xdr:rowOff>152400</xdr:rowOff>
        </xdr:from>
        <xdr:to>
          <xdr:col>6</xdr:col>
          <xdr:colOff>939800</xdr:colOff>
          <xdr:row>149</xdr:row>
          <xdr:rowOff>101600</xdr:rowOff>
        </xdr:to>
        <xdr:sp macro="" textlink="">
          <xdr:nvSpPr>
            <xdr:cNvPr id="3741" name="Check Box 669" hidden="1">
              <a:extLst>
                <a:ext uri="{63B3BB69-23CF-44E3-9099-C40C66FF867C}">
                  <a14:compatExt spid="_x0000_s3741"/>
                </a:ext>
                <a:ext uri="{FF2B5EF4-FFF2-40B4-BE49-F238E27FC236}">
                  <a16:creationId xmlns:a16="http://schemas.microsoft.com/office/drawing/2014/main" id="{00000000-0008-0000-0300-00009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148</xdr:row>
          <xdr:rowOff>152400</xdr:rowOff>
        </xdr:from>
        <xdr:to>
          <xdr:col>6</xdr:col>
          <xdr:colOff>939800</xdr:colOff>
          <xdr:row>150</xdr:row>
          <xdr:rowOff>76200</xdr:rowOff>
        </xdr:to>
        <xdr:sp macro="" textlink="">
          <xdr:nvSpPr>
            <xdr:cNvPr id="3742" name="Check Box 670" hidden="1">
              <a:extLst>
                <a:ext uri="{63B3BB69-23CF-44E3-9099-C40C66FF867C}">
                  <a14:compatExt spid="_x0000_s3742"/>
                </a:ext>
                <a:ext uri="{FF2B5EF4-FFF2-40B4-BE49-F238E27FC236}">
                  <a16:creationId xmlns:a16="http://schemas.microsoft.com/office/drawing/2014/main" id="{00000000-0008-0000-0300-00009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149</xdr:row>
          <xdr:rowOff>177800</xdr:rowOff>
        </xdr:from>
        <xdr:to>
          <xdr:col>6</xdr:col>
          <xdr:colOff>939800</xdr:colOff>
          <xdr:row>151</xdr:row>
          <xdr:rowOff>50800</xdr:rowOff>
        </xdr:to>
        <xdr:sp macro="" textlink="">
          <xdr:nvSpPr>
            <xdr:cNvPr id="3743" name="Check Box 671" hidden="1">
              <a:extLst>
                <a:ext uri="{63B3BB69-23CF-44E3-9099-C40C66FF867C}">
                  <a14:compatExt spid="_x0000_s3743"/>
                </a:ext>
                <a:ext uri="{FF2B5EF4-FFF2-40B4-BE49-F238E27FC236}">
                  <a16:creationId xmlns:a16="http://schemas.microsoft.com/office/drawing/2014/main" id="{00000000-0008-0000-0300-00009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153</xdr:row>
          <xdr:rowOff>266700</xdr:rowOff>
        </xdr:from>
        <xdr:to>
          <xdr:col>6</xdr:col>
          <xdr:colOff>939800</xdr:colOff>
          <xdr:row>154</xdr:row>
          <xdr:rowOff>177800</xdr:rowOff>
        </xdr:to>
        <xdr:sp macro="" textlink="">
          <xdr:nvSpPr>
            <xdr:cNvPr id="3753" name="Check Box 681" hidden="1">
              <a:extLst>
                <a:ext uri="{63B3BB69-23CF-44E3-9099-C40C66FF867C}">
                  <a14:compatExt spid="_x0000_s3753"/>
                </a:ext>
                <a:ext uri="{FF2B5EF4-FFF2-40B4-BE49-F238E27FC236}">
                  <a16:creationId xmlns:a16="http://schemas.microsoft.com/office/drawing/2014/main" id="{00000000-0008-0000-0300-0000A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154</xdr:row>
          <xdr:rowOff>177800</xdr:rowOff>
        </xdr:from>
        <xdr:to>
          <xdr:col>6</xdr:col>
          <xdr:colOff>939800</xdr:colOff>
          <xdr:row>156</xdr:row>
          <xdr:rowOff>63500</xdr:rowOff>
        </xdr:to>
        <xdr:sp macro="" textlink="">
          <xdr:nvSpPr>
            <xdr:cNvPr id="3754" name="Check Box 682" hidden="1">
              <a:extLst>
                <a:ext uri="{63B3BB69-23CF-44E3-9099-C40C66FF867C}">
                  <a14:compatExt spid="_x0000_s3754"/>
                </a:ext>
                <a:ext uri="{FF2B5EF4-FFF2-40B4-BE49-F238E27FC236}">
                  <a16:creationId xmlns:a16="http://schemas.microsoft.com/office/drawing/2014/main" id="{00000000-0008-0000-0300-0000A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155</xdr:row>
          <xdr:rowOff>152400</xdr:rowOff>
        </xdr:from>
        <xdr:to>
          <xdr:col>6</xdr:col>
          <xdr:colOff>939800</xdr:colOff>
          <xdr:row>157</xdr:row>
          <xdr:rowOff>101600</xdr:rowOff>
        </xdr:to>
        <xdr:sp macro="" textlink="">
          <xdr:nvSpPr>
            <xdr:cNvPr id="3755" name="Check Box 683" hidden="1">
              <a:extLst>
                <a:ext uri="{63B3BB69-23CF-44E3-9099-C40C66FF867C}">
                  <a14:compatExt spid="_x0000_s3755"/>
                </a:ext>
                <a:ext uri="{FF2B5EF4-FFF2-40B4-BE49-F238E27FC236}">
                  <a16:creationId xmlns:a16="http://schemas.microsoft.com/office/drawing/2014/main" id="{00000000-0008-0000-0300-0000A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156</xdr:row>
          <xdr:rowOff>152400</xdr:rowOff>
        </xdr:from>
        <xdr:to>
          <xdr:col>6</xdr:col>
          <xdr:colOff>939800</xdr:colOff>
          <xdr:row>158</xdr:row>
          <xdr:rowOff>76200</xdr:rowOff>
        </xdr:to>
        <xdr:sp macro="" textlink="">
          <xdr:nvSpPr>
            <xdr:cNvPr id="3756" name="Check Box 684" hidden="1">
              <a:extLst>
                <a:ext uri="{63B3BB69-23CF-44E3-9099-C40C66FF867C}">
                  <a14:compatExt spid="_x0000_s3756"/>
                </a:ext>
                <a:ext uri="{FF2B5EF4-FFF2-40B4-BE49-F238E27FC236}">
                  <a16:creationId xmlns:a16="http://schemas.microsoft.com/office/drawing/2014/main" id="{00000000-0008-0000-0300-0000A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157</xdr:row>
          <xdr:rowOff>177800</xdr:rowOff>
        </xdr:from>
        <xdr:to>
          <xdr:col>6</xdr:col>
          <xdr:colOff>939800</xdr:colOff>
          <xdr:row>159</xdr:row>
          <xdr:rowOff>101600</xdr:rowOff>
        </xdr:to>
        <xdr:sp macro="" textlink="">
          <xdr:nvSpPr>
            <xdr:cNvPr id="3757" name="Check Box 685" hidden="1">
              <a:extLst>
                <a:ext uri="{63B3BB69-23CF-44E3-9099-C40C66FF867C}">
                  <a14:compatExt spid="_x0000_s3757"/>
                </a:ext>
                <a:ext uri="{FF2B5EF4-FFF2-40B4-BE49-F238E27FC236}">
                  <a16:creationId xmlns:a16="http://schemas.microsoft.com/office/drawing/2014/main" id="{00000000-0008-0000-0300-0000A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158</xdr:row>
          <xdr:rowOff>152400</xdr:rowOff>
        </xdr:from>
        <xdr:to>
          <xdr:col>6</xdr:col>
          <xdr:colOff>939800</xdr:colOff>
          <xdr:row>160</xdr:row>
          <xdr:rowOff>101600</xdr:rowOff>
        </xdr:to>
        <xdr:sp macro="" textlink="">
          <xdr:nvSpPr>
            <xdr:cNvPr id="3758" name="Check Box 686" hidden="1">
              <a:extLst>
                <a:ext uri="{63B3BB69-23CF-44E3-9099-C40C66FF867C}">
                  <a14:compatExt spid="_x0000_s3758"/>
                </a:ext>
                <a:ext uri="{FF2B5EF4-FFF2-40B4-BE49-F238E27FC236}">
                  <a16:creationId xmlns:a16="http://schemas.microsoft.com/office/drawing/2014/main" id="{00000000-0008-0000-0300-0000A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159</xdr:row>
          <xdr:rowOff>152400</xdr:rowOff>
        </xdr:from>
        <xdr:to>
          <xdr:col>6</xdr:col>
          <xdr:colOff>939800</xdr:colOff>
          <xdr:row>161</xdr:row>
          <xdr:rowOff>76200</xdr:rowOff>
        </xdr:to>
        <xdr:sp macro="" textlink="">
          <xdr:nvSpPr>
            <xdr:cNvPr id="3759" name="Check Box 687" hidden="1">
              <a:extLst>
                <a:ext uri="{63B3BB69-23CF-44E3-9099-C40C66FF867C}">
                  <a14:compatExt spid="_x0000_s3759"/>
                </a:ext>
                <a:ext uri="{FF2B5EF4-FFF2-40B4-BE49-F238E27FC236}">
                  <a16:creationId xmlns:a16="http://schemas.microsoft.com/office/drawing/2014/main" id="{00000000-0008-0000-0300-0000A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160</xdr:row>
          <xdr:rowOff>177800</xdr:rowOff>
        </xdr:from>
        <xdr:to>
          <xdr:col>6</xdr:col>
          <xdr:colOff>939800</xdr:colOff>
          <xdr:row>162</xdr:row>
          <xdr:rowOff>50800</xdr:rowOff>
        </xdr:to>
        <xdr:sp macro="" textlink="">
          <xdr:nvSpPr>
            <xdr:cNvPr id="3760" name="Check Box 688" hidden="1">
              <a:extLst>
                <a:ext uri="{63B3BB69-23CF-44E3-9099-C40C66FF867C}">
                  <a14:compatExt spid="_x0000_s3760"/>
                </a:ext>
                <a:ext uri="{FF2B5EF4-FFF2-40B4-BE49-F238E27FC236}">
                  <a16:creationId xmlns:a16="http://schemas.microsoft.com/office/drawing/2014/main" id="{00000000-0008-0000-0300-0000B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164</xdr:row>
          <xdr:rowOff>266700</xdr:rowOff>
        </xdr:from>
        <xdr:to>
          <xdr:col>6</xdr:col>
          <xdr:colOff>939800</xdr:colOff>
          <xdr:row>165</xdr:row>
          <xdr:rowOff>177800</xdr:rowOff>
        </xdr:to>
        <xdr:sp macro="" textlink="">
          <xdr:nvSpPr>
            <xdr:cNvPr id="3763" name="Check Box 691" hidden="1">
              <a:extLst>
                <a:ext uri="{63B3BB69-23CF-44E3-9099-C40C66FF867C}">
                  <a14:compatExt spid="_x0000_s3763"/>
                </a:ext>
                <a:ext uri="{FF2B5EF4-FFF2-40B4-BE49-F238E27FC236}">
                  <a16:creationId xmlns:a16="http://schemas.microsoft.com/office/drawing/2014/main" id="{00000000-0008-0000-0300-0000B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165</xdr:row>
          <xdr:rowOff>177800</xdr:rowOff>
        </xdr:from>
        <xdr:to>
          <xdr:col>6</xdr:col>
          <xdr:colOff>939800</xdr:colOff>
          <xdr:row>167</xdr:row>
          <xdr:rowOff>63500</xdr:rowOff>
        </xdr:to>
        <xdr:sp macro="" textlink="">
          <xdr:nvSpPr>
            <xdr:cNvPr id="3764" name="Check Box 692" hidden="1">
              <a:extLst>
                <a:ext uri="{63B3BB69-23CF-44E3-9099-C40C66FF867C}">
                  <a14:compatExt spid="_x0000_s3764"/>
                </a:ext>
                <a:ext uri="{FF2B5EF4-FFF2-40B4-BE49-F238E27FC236}">
                  <a16:creationId xmlns:a16="http://schemas.microsoft.com/office/drawing/2014/main" id="{00000000-0008-0000-0300-0000B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166</xdr:row>
          <xdr:rowOff>152400</xdr:rowOff>
        </xdr:from>
        <xdr:to>
          <xdr:col>6</xdr:col>
          <xdr:colOff>939800</xdr:colOff>
          <xdr:row>168</xdr:row>
          <xdr:rowOff>101600</xdr:rowOff>
        </xdr:to>
        <xdr:sp macro="" textlink="">
          <xdr:nvSpPr>
            <xdr:cNvPr id="3765" name="Check Box 693" hidden="1">
              <a:extLst>
                <a:ext uri="{63B3BB69-23CF-44E3-9099-C40C66FF867C}">
                  <a14:compatExt spid="_x0000_s3765"/>
                </a:ext>
                <a:ext uri="{FF2B5EF4-FFF2-40B4-BE49-F238E27FC236}">
                  <a16:creationId xmlns:a16="http://schemas.microsoft.com/office/drawing/2014/main" id="{00000000-0008-0000-0300-0000B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167</xdr:row>
          <xdr:rowOff>152400</xdr:rowOff>
        </xdr:from>
        <xdr:to>
          <xdr:col>6</xdr:col>
          <xdr:colOff>939800</xdr:colOff>
          <xdr:row>169</xdr:row>
          <xdr:rowOff>76200</xdr:rowOff>
        </xdr:to>
        <xdr:sp macro="" textlink="">
          <xdr:nvSpPr>
            <xdr:cNvPr id="3766" name="Check Box 694" hidden="1">
              <a:extLst>
                <a:ext uri="{63B3BB69-23CF-44E3-9099-C40C66FF867C}">
                  <a14:compatExt spid="_x0000_s3766"/>
                </a:ext>
                <a:ext uri="{FF2B5EF4-FFF2-40B4-BE49-F238E27FC236}">
                  <a16:creationId xmlns:a16="http://schemas.microsoft.com/office/drawing/2014/main" id="{00000000-0008-0000-0300-0000B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168</xdr:row>
          <xdr:rowOff>177800</xdr:rowOff>
        </xdr:from>
        <xdr:to>
          <xdr:col>6</xdr:col>
          <xdr:colOff>939800</xdr:colOff>
          <xdr:row>170</xdr:row>
          <xdr:rowOff>101600</xdr:rowOff>
        </xdr:to>
        <xdr:sp macro="" textlink="">
          <xdr:nvSpPr>
            <xdr:cNvPr id="3767" name="Check Box 695" hidden="1">
              <a:extLst>
                <a:ext uri="{63B3BB69-23CF-44E3-9099-C40C66FF867C}">
                  <a14:compatExt spid="_x0000_s3767"/>
                </a:ext>
                <a:ext uri="{FF2B5EF4-FFF2-40B4-BE49-F238E27FC236}">
                  <a16:creationId xmlns:a16="http://schemas.microsoft.com/office/drawing/2014/main" id="{00000000-0008-0000-0300-0000B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169</xdr:row>
          <xdr:rowOff>152400</xdr:rowOff>
        </xdr:from>
        <xdr:to>
          <xdr:col>6</xdr:col>
          <xdr:colOff>939800</xdr:colOff>
          <xdr:row>171</xdr:row>
          <xdr:rowOff>101600</xdr:rowOff>
        </xdr:to>
        <xdr:sp macro="" textlink="">
          <xdr:nvSpPr>
            <xdr:cNvPr id="3768" name="Check Box 696" hidden="1">
              <a:extLst>
                <a:ext uri="{63B3BB69-23CF-44E3-9099-C40C66FF867C}">
                  <a14:compatExt spid="_x0000_s3768"/>
                </a:ext>
                <a:ext uri="{FF2B5EF4-FFF2-40B4-BE49-F238E27FC236}">
                  <a16:creationId xmlns:a16="http://schemas.microsoft.com/office/drawing/2014/main" id="{00000000-0008-0000-0300-0000B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170</xdr:row>
          <xdr:rowOff>152400</xdr:rowOff>
        </xdr:from>
        <xdr:to>
          <xdr:col>6</xdr:col>
          <xdr:colOff>939800</xdr:colOff>
          <xdr:row>172</xdr:row>
          <xdr:rowOff>76200</xdr:rowOff>
        </xdr:to>
        <xdr:sp macro="" textlink="">
          <xdr:nvSpPr>
            <xdr:cNvPr id="3769" name="Check Box 697" hidden="1">
              <a:extLst>
                <a:ext uri="{63B3BB69-23CF-44E3-9099-C40C66FF867C}">
                  <a14:compatExt spid="_x0000_s3769"/>
                </a:ext>
                <a:ext uri="{FF2B5EF4-FFF2-40B4-BE49-F238E27FC236}">
                  <a16:creationId xmlns:a16="http://schemas.microsoft.com/office/drawing/2014/main" id="{00000000-0008-0000-0300-0000B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171</xdr:row>
          <xdr:rowOff>177800</xdr:rowOff>
        </xdr:from>
        <xdr:to>
          <xdr:col>6</xdr:col>
          <xdr:colOff>939800</xdr:colOff>
          <xdr:row>173</xdr:row>
          <xdr:rowOff>50800</xdr:rowOff>
        </xdr:to>
        <xdr:sp macro="" textlink="">
          <xdr:nvSpPr>
            <xdr:cNvPr id="3770" name="Check Box 698" hidden="1">
              <a:extLst>
                <a:ext uri="{63B3BB69-23CF-44E3-9099-C40C66FF867C}">
                  <a14:compatExt spid="_x0000_s3770"/>
                </a:ext>
                <a:ext uri="{FF2B5EF4-FFF2-40B4-BE49-F238E27FC236}">
                  <a16:creationId xmlns:a16="http://schemas.microsoft.com/office/drawing/2014/main" id="{00000000-0008-0000-0300-0000B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175</xdr:row>
          <xdr:rowOff>266700</xdr:rowOff>
        </xdr:from>
        <xdr:to>
          <xdr:col>6</xdr:col>
          <xdr:colOff>939800</xdr:colOff>
          <xdr:row>176</xdr:row>
          <xdr:rowOff>177800</xdr:rowOff>
        </xdr:to>
        <xdr:sp macro="" textlink="">
          <xdr:nvSpPr>
            <xdr:cNvPr id="3782" name="Check Box 710" hidden="1">
              <a:extLst>
                <a:ext uri="{63B3BB69-23CF-44E3-9099-C40C66FF867C}">
                  <a14:compatExt spid="_x0000_s3782"/>
                </a:ext>
                <a:ext uri="{FF2B5EF4-FFF2-40B4-BE49-F238E27FC236}">
                  <a16:creationId xmlns:a16="http://schemas.microsoft.com/office/drawing/2014/main" id="{00000000-0008-0000-0300-0000C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176</xdr:row>
          <xdr:rowOff>177800</xdr:rowOff>
        </xdr:from>
        <xdr:to>
          <xdr:col>6</xdr:col>
          <xdr:colOff>939800</xdr:colOff>
          <xdr:row>178</xdr:row>
          <xdr:rowOff>63500</xdr:rowOff>
        </xdr:to>
        <xdr:sp macro="" textlink="">
          <xdr:nvSpPr>
            <xdr:cNvPr id="3783" name="Check Box 711" hidden="1">
              <a:extLst>
                <a:ext uri="{63B3BB69-23CF-44E3-9099-C40C66FF867C}">
                  <a14:compatExt spid="_x0000_s3783"/>
                </a:ext>
                <a:ext uri="{FF2B5EF4-FFF2-40B4-BE49-F238E27FC236}">
                  <a16:creationId xmlns:a16="http://schemas.microsoft.com/office/drawing/2014/main" id="{00000000-0008-0000-0300-0000C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177</xdr:row>
          <xdr:rowOff>152400</xdr:rowOff>
        </xdr:from>
        <xdr:to>
          <xdr:col>6</xdr:col>
          <xdr:colOff>939800</xdr:colOff>
          <xdr:row>179</xdr:row>
          <xdr:rowOff>101600</xdr:rowOff>
        </xdr:to>
        <xdr:sp macro="" textlink="">
          <xdr:nvSpPr>
            <xdr:cNvPr id="3784" name="Check Box 712" hidden="1">
              <a:extLst>
                <a:ext uri="{63B3BB69-23CF-44E3-9099-C40C66FF867C}">
                  <a14:compatExt spid="_x0000_s3784"/>
                </a:ext>
                <a:ext uri="{FF2B5EF4-FFF2-40B4-BE49-F238E27FC236}">
                  <a16:creationId xmlns:a16="http://schemas.microsoft.com/office/drawing/2014/main" id="{00000000-0008-0000-0300-0000C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178</xdr:row>
          <xdr:rowOff>152400</xdr:rowOff>
        </xdr:from>
        <xdr:to>
          <xdr:col>6</xdr:col>
          <xdr:colOff>939800</xdr:colOff>
          <xdr:row>180</xdr:row>
          <xdr:rowOff>76200</xdr:rowOff>
        </xdr:to>
        <xdr:sp macro="" textlink="">
          <xdr:nvSpPr>
            <xdr:cNvPr id="3785" name="Check Box 713" hidden="1">
              <a:extLst>
                <a:ext uri="{63B3BB69-23CF-44E3-9099-C40C66FF867C}">
                  <a14:compatExt spid="_x0000_s3785"/>
                </a:ext>
                <a:ext uri="{FF2B5EF4-FFF2-40B4-BE49-F238E27FC236}">
                  <a16:creationId xmlns:a16="http://schemas.microsoft.com/office/drawing/2014/main" id="{00000000-0008-0000-0300-0000C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179</xdr:row>
          <xdr:rowOff>177800</xdr:rowOff>
        </xdr:from>
        <xdr:to>
          <xdr:col>6</xdr:col>
          <xdr:colOff>939800</xdr:colOff>
          <xdr:row>181</xdr:row>
          <xdr:rowOff>101600</xdr:rowOff>
        </xdr:to>
        <xdr:sp macro="" textlink="">
          <xdr:nvSpPr>
            <xdr:cNvPr id="3786" name="Check Box 714" hidden="1">
              <a:extLst>
                <a:ext uri="{63B3BB69-23CF-44E3-9099-C40C66FF867C}">
                  <a14:compatExt spid="_x0000_s3786"/>
                </a:ext>
                <a:ext uri="{FF2B5EF4-FFF2-40B4-BE49-F238E27FC236}">
                  <a16:creationId xmlns:a16="http://schemas.microsoft.com/office/drawing/2014/main" id="{00000000-0008-0000-0300-0000C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180</xdr:row>
          <xdr:rowOff>152400</xdr:rowOff>
        </xdr:from>
        <xdr:to>
          <xdr:col>6</xdr:col>
          <xdr:colOff>939800</xdr:colOff>
          <xdr:row>182</xdr:row>
          <xdr:rowOff>101600</xdr:rowOff>
        </xdr:to>
        <xdr:sp macro="" textlink="">
          <xdr:nvSpPr>
            <xdr:cNvPr id="3787" name="Check Box 715" hidden="1">
              <a:extLst>
                <a:ext uri="{63B3BB69-23CF-44E3-9099-C40C66FF867C}">
                  <a14:compatExt spid="_x0000_s3787"/>
                </a:ext>
                <a:ext uri="{FF2B5EF4-FFF2-40B4-BE49-F238E27FC236}">
                  <a16:creationId xmlns:a16="http://schemas.microsoft.com/office/drawing/2014/main" id="{00000000-0008-0000-0300-0000C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181</xdr:row>
          <xdr:rowOff>152400</xdr:rowOff>
        </xdr:from>
        <xdr:to>
          <xdr:col>6</xdr:col>
          <xdr:colOff>939800</xdr:colOff>
          <xdr:row>183</xdr:row>
          <xdr:rowOff>76200</xdr:rowOff>
        </xdr:to>
        <xdr:sp macro="" textlink="">
          <xdr:nvSpPr>
            <xdr:cNvPr id="3788" name="Check Box 716" hidden="1">
              <a:extLst>
                <a:ext uri="{63B3BB69-23CF-44E3-9099-C40C66FF867C}">
                  <a14:compatExt spid="_x0000_s3788"/>
                </a:ext>
                <a:ext uri="{FF2B5EF4-FFF2-40B4-BE49-F238E27FC236}">
                  <a16:creationId xmlns:a16="http://schemas.microsoft.com/office/drawing/2014/main" id="{00000000-0008-0000-0300-0000C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182</xdr:row>
          <xdr:rowOff>177800</xdr:rowOff>
        </xdr:from>
        <xdr:to>
          <xdr:col>6</xdr:col>
          <xdr:colOff>939800</xdr:colOff>
          <xdr:row>184</xdr:row>
          <xdr:rowOff>50800</xdr:rowOff>
        </xdr:to>
        <xdr:sp macro="" textlink="">
          <xdr:nvSpPr>
            <xdr:cNvPr id="3789" name="Check Box 717" hidden="1">
              <a:extLst>
                <a:ext uri="{63B3BB69-23CF-44E3-9099-C40C66FF867C}">
                  <a14:compatExt spid="_x0000_s3789"/>
                </a:ext>
                <a:ext uri="{FF2B5EF4-FFF2-40B4-BE49-F238E27FC236}">
                  <a16:creationId xmlns:a16="http://schemas.microsoft.com/office/drawing/2014/main" id="{00000000-0008-0000-0300-0000C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186</xdr:row>
          <xdr:rowOff>266700</xdr:rowOff>
        </xdr:from>
        <xdr:to>
          <xdr:col>6</xdr:col>
          <xdr:colOff>939800</xdr:colOff>
          <xdr:row>187</xdr:row>
          <xdr:rowOff>177800</xdr:rowOff>
        </xdr:to>
        <xdr:sp macro="" textlink="">
          <xdr:nvSpPr>
            <xdr:cNvPr id="3807" name="Check Box 735" hidden="1">
              <a:extLst>
                <a:ext uri="{63B3BB69-23CF-44E3-9099-C40C66FF867C}">
                  <a14:compatExt spid="_x0000_s3807"/>
                </a:ext>
                <a:ext uri="{FF2B5EF4-FFF2-40B4-BE49-F238E27FC236}">
                  <a16:creationId xmlns:a16="http://schemas.microsoft.com/office/drawing/2014/main" id="{00000000-0008-0000-0300-0000D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187</xdr:row>
          <xdr:rowOff>177800</xdr:rowOff>
        </xdr:from>
        <xdr:to>
          <xdr:col>6</xdr:col>
          <xdr:colOff>939800</xdr:colOff>
          <xdr:row>189</xdr:row>
          <xdr:rowOff>63500</xdr:rowOff>
        </xdr:to>
        <xdr:sp macro="" textlink="">
          <xdr:nvSpPr>
            <xdr:cNvPr id="3808" name="Check Box 736" hidden="1">
              <a:extLst>
                <a:ext uri="{63B3BB69-23CF-44E3-9099-C40C66FF867C}">
                  <a14:compatExt spid="_x0000_s3808"/>
                </a:ext>
                <a:ext uri="{FF2B5EF4-FFF2-40B4-BE49-F238E27FC236}">
                  <a16:creationId xmlns:a16="http://schemas.microsoft.com/office/drawing/2014/main" id="{00000000-0008-0000-0300-0000E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188</xdr:row>
          <xdr:rowOff>152400</xdr:rowOff>
        </xdr:from>
        <xdr:to>
          <xdr:col>6</xdr:col>
          <xdr:colOff>939800</xdr:colOff>
          <xdr:row>190</xdr:row>
          <xdr:rowOff>101600</xdr:rowOff>
        </xdr:to>
        <xdr:sp macro="" textlink="">
          <xdr:nvSpPr>
            <xdr:cNvPr id="3809" name="Check Box 737" hidden="1">
              <a:extLst>
                <a:ext uri="{63B3BB69-23CF-44E3-9099-C40C66FF867C}">
                  <a14:compatExt spid="_x0000_s3809"/>
                </a:ext>
                <a:ext uri="{FF2B5EF4-FFF2-40B4-BE49-F238E27FC236}">
                  <a16:creationId xmlns:a16="http://schemas.microsoft.com/office/drawing/2014/main" id="{00000000-0008-0000-0300-0000E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189</xdr:row>
          <xdr:rowOff>152400</xdr:rowOff>
        </xdr:from>
        <xdr:to>
          <xdr:col>6</xdr:col>
          <xdr:colOff>939800</xdr:colOff>
          <xdr:row>191</xdr:row>
          <xdr:rowOff>76200</xdr:rowOff>
        </xdr:to>
        <xdr:sp macro="" textlink="">
          <xdr:nvSpPr>
            <xdr:cNvPr id="3810" name="Check Box 738" hidden="1">
              <a:extLst>
                <a:ext uri="{63B3BB69-23CF-44E3-9099-C40C66FF867C}">
                  <a14:compatExt spid="_x0000_s3810"/>
                </a:ext>
                <a:ext uri="{FF2B5EF4-FFF2-40B4-BE49-F238E27FC236}">
                  <a16:creationId xmlns:a16="http://schemas.microsoft.com/office/drawing/2014/main" id="{00000000-0008-0000-0300-0000E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190</xdr:row>
          <xdr:rowOff>177800</xdr:rowOff>
        </xdr:from>
        <xdr:to>
          <xdr:col>6</xdr:col>
          <xdr:colOff>939800</xdr:colOff>
          <xdr:row>192</xdr:row>
          <xdr:rowOff>101600</xdr:rowOff>
        </xdr:to>
        <xdr:sp macro="" textlink="">
          <xdr:nvSpPr>
            <xdr:cNvPr id="3811" name="Check Box 739" hidden="1">
              <a:extLst>
                <a:ext uri="{63B3BB69-23CF-44E3-9099-C40C66FF867C}">
                  <a14:compatExt spid="_x0000_s3811"/>
                </a:ext>
                <a:ext uri="{FF2B5EF4-FFF2-40B4-BE49-F238E27FC236}">
                  <a16:creationId xmlns:a16="http://schemas.microsoft.com/office/drawing/2014/main" id="{00000000-0008-0000-0300-0000E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191</xdr:row>
          <xdr:rowOff>152400</xdr:rowOff>
        </xdr:from>
        <xdr:to>
          <xdr:col>6</xdr:col>
          <xdr:colOff>939800</xdr:colOff>
          <xdr:row>193</xdr:row>
          <xdr:rowOff>101600</xdr:rowOff>
        </xdr:to>
        <xdr:sp macro="" textlink="">
          <xdr:nvSpPr>
            <xdr:cNvPr id="3812" name="Check Box 740" hidden="1">
              <a:extLst>
                <a:ext uri="{63B3BB69-23CF-44E3-9099-C40C66FF867C}">
                  <a14:compatExt spid="_x0000_s3812"/>
                </a:ext>
                <a:ext uri="{FF2B5EF4-FFF2-40B4-BE49-F238E27FC236}">
                  <a16:creationId xmlns:a16="http://schemas.microsoft.com/office/drawing/2014/main" id="{00000000-0008-0000-0300-0000E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192</xdr:row>
          <xdr:rowOff>152400</xdr:rowOff>
        </xdr:from>
        <xdr:to>
          <xdr:col>6</xdr:col>
          <xdr:colOff>939800</xdr:colOff>
          <xdr:row>194</xdr:row>
          <xdr:rowOff>76200</xdr:rowOff>
        </xdr:to>
        <xdr:sp macro="" textlink="">
          <xdr:nvSpPr>
            <xdr:cNvPr id="3813" name="Check Box 741" hidden="1">
              <a:extLst>
                <a:ext uri="{63B3BB69-23CF-44E3-9099-C40C66FF867C}">
                  <a14:compatExt spid="_x0000_s3813"/>
                </a:ext>
                <a:ext uri="{FF2B5EF4-FFF2-40B4-BE49-F238E27FC236}">
                  <a16:creationId xmlns:a16="http://schemas.microsoft.com/office/drawing/2014/main" id="{00000000-0008-0000-0300-0000E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546100</xdr:colOff>
          <xdr:row>193</xdr:row>
          <xdr:rowOff>177800</xdr:rowOff>
        </xdr:from>
        <xdr:to>
          <xdr:col>6</xdr:col>
          <xdr:colOff>939800</xdr:colOff>
          <xdr:row>195</xdr:row>
          <xdr:rowOff>50800</xdr:rowOff>
        </xdr:to>
        <xdr:sp macro="" textlink="">
          <xdr:nvSpPr>
            <xdr:cNvPr id="3814" name="Check Box 742" hidden="1">
              <a:extLst>
                <a:ext uri="{63B3BB69-23CF-44E3-9099-C40C66FF867C}">
                  <a14:compatExt spid="_x0000_s3814"/>
                </a:ext>
                <a:ext uri="{FF2B5EF4-FFF2-40B4-BE49-F238E27FC236}">
                  <a16:creationId xmlns:a16="http://schemas.microsoft.com/office/drawing/2014/main" id="{00000000-0008-0000-0300-0000E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0</xdr:colOff>
      <xdr:row>20</xdr:row>
      <xdr:rowOff>0</xdr:rowOff>
    </xdr:from>
    <xdr:to>
      <xdr:col>6</xdr:col>
      <xdr:colOff>393700</xdr:colOff>
      <xdr:row>20</xdr:row>
      <xdr:rowOff>228600</xdr:rowOff>
    </xdr:to>
    <xdr:pic>
      <xdr:nvPicPr>
        <xdr:cNvPr id="3821" name="Picture 749" descr="clip_image001.png">
          <a:extLst>
            <a:ext uri="{FF2B5EF4-FFF2-40B4-BE49-F238E27FC236}">
              <a16:creationId xmlns:a16="http://schemas.microsoft.com/office/drawing/2014/main" id="{00000000-0008-0000-0300-0000ED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40386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393700</xdr:colOff>
      <xdr:row>32</xdr:row>
      <xdr:rowOff>228600</xdr:rowOff>
    </xdr:to>
    <xdr:pic>
      <xdr:nvPicPr>
        <xdr:cNvPr id="3822" name="Picture 750" descr="clip_image001.png">
          <a:extLst>
            <a:ext uri="{FF2B5EF4-FFF2-40B4-BE49-F238E27FC236}">
              <a16:creationId xmlns:a16="http://schemas.microsoft.com/office/drawing/2014/main" id="{00000000-0008-0000-0300-0000E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65659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393700</xdr:colOff>
      <xdr:row>44</xdr:row>
      <xdr:rowOff>228600</xdr:rowOff>
    </xdr:to>
    <xdr:pic>
      <xdr:nvPicPr>
        <xdr:cNvPr id="3823" name="Picture 751" descr="clip_image001.png">
          <a:extLst>
            <a:ext uri="{FF2B5EF4-FFF2-40B4-BE49-F238E27FC236}">
              <a16:creationId xmlns:a16="http://schemas.microsoft.com/office/drawing/2014/main" id="{00000000-0008-0000-0300-0000EF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90932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393700</xdr:colOff>
      <xdr:row>64</xdr:row>
      <xdr:rowOff>228600</xdr:rowOff>
    </xdr:to>
    <xdr:pic>
      <xdr:nvPicPr>
        <xdr:cNvPr id="3824" name="Picture 752" descr="clip_image001.png">
          <a:extLst>
            <a:ext uri="{FF2B5EF4-FFF2-40B4-BE49-F238E27FC236}">
              <a16:creationId xmlns:a16="http://schemas.microsoft.com/office/drawing/2014/main" id="{00000000-0008-0000-0300-0000F0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131445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393700</xdr:colOff>
      <xdr:row>74</xdr:row>
      <xdr:rowOff>228600</xdr:rowOff>
    </xdr:to>
    <xdr:pic>
      <xdr:nvPicPr>
        <xdr:cNvPr id="3825" name="Picture 753" descr="clip_image001.png">
          <a:extLst>
            <a:ext uri="{FF2B5EF4-FFF2-40B4-BE49-F238E27FC236}">
              <a16:creationId xmlns:a16="http://schemas.microsoft.com/office/drawing/2014/main" id="{00000000-0008-0000-0300-0000F1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152908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393700</xdr:colOff>
      <xdr:row>86</xdr:row>
      <xdr:rowOff>228600</xdr:rowOff>
    </xdr:to>
    <xdr:pic>
      <xdr:nvPicPr>
        <xdr:cNvPr id="3826" name="Picture 754" descr="clip_image001.png">
          <a:extLst>
            <a:ext uri="{FF2B5EF4-FFF2-40B4-BE49-F238E27FC236}">
              <a16:creationId xmlns:a16="http://schemas.microsoft.com/office/drawing/2014/main" id="{00000000-0008-0000-0300-0000F2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178181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393700</xdr:colOff>
      <xdr:row>97</xdr:row>
      <xdr:rowOff>228600</xdr:rowOff>
    </xdr:to>
    <xdr:pic>
      <xdr:nvPicPr>
        <xdr:cNvPr id="3827" name="Picture 755" descr="clip_image001.png">
          <a:extLst>
            <a:ext uri="{FF2B5EF4-FFF2-40B4-BE49-F238E27FC236}">
              <a16:creationId xmlns:a16="http://schemas.microsoft.com/office/drawing/2014/main" id="{00000000-0008-0000-0300-0000F3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201549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393700</xdr:colOff>
      <xdr:row>110</xdr:row>
      <xdr:rowOff>228600</xdr:rowOff>
    </xdr:to>
    <xdr:pic>
      <xdr:nvPicPr>
        <xdr:cNvPr id="3828" name="Picture 756" descr="clip_image001.png">
          <a:extLst>
            <a:ext uri="{FF2B5EF4-FFF2-40B4-BE49-F238E27FC236}">
              <a16:creationId xmlns:a16="http://schemas.microsoft.com/office/drawing/2014/main" id="{00000000-0008-0000-0300-0000F4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228727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393700</xdr:colOff>
      <xdr:row>120</xdr:row>
      <xdr:rowOff>228600</xdr:rowOff>
    </xdr:to>
    <xdr:pic>
      <xdr:nvPicPr>
        <xdr:cNvPr id="3829" name="Picture 757" descr="clip_image001.png">
          <a:extLst>
            <a:ext uri="{FF2B5EF4-FFF2-40B4-BE49-F238E27FC236}">
              <a16:creationId xmlns:a16="http://schemas.microsoft.com/office/drawing/2014/main" id="{00000000-0008-0000-0300-0000F5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250190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393700</xdr:colOff>
      <xdr:row>131</xdr:row>
      <xdr:rowOff>228600</xdr:rowOff>
    </xdr:to>
    <xdr:pic>
      <xdr:nvPicPr>
        <xdr:cNvPr id="3830" name="Picture 758" descr="clip_image001.png">
          <a:extLst>
            <a:ext uri="{FF2B5EF4-FFF2-40B4-BE49-F238E27FC236}">
              <a16:creationId xmlns:a16="http://schemas.microsoft.com/office/drawing/2014/main" id="{00000000-0008-0000-0300-0000F6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273558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393700</xdr:colOff>
      <xdr:row>142</xdr:row>
      <xdr:rowOff>228600</xdr:rowOff>
    </xdr:to>
    <xdr:pic>
      <xdr:nvPicPr>
        <xdr:cNvPr id="3831" name="Picture 759" descr="clip_image001.png">
          <a:extLst>
            <a:ext uri="{FF2B5EF4-FFF2-40B4-BE49-F238E27FC236}">
              <a16:creationId xmlns:a16="http://schemas.microsoft.com/office/drawing/2014/main" id="{00000000-0008-0000-0300-0000F7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1400" y="283972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393700</xdr:colOff>
      <xdr:row>153</xdr:row>
      <xdr:rowOff>228600</xdr:rowOff>
    </xdr:to>
    <xdr:pic>
      <xdr:nvPicPr>
        <xdr:cNvPr id="3832" name="Picture 760" descr="clip_image001.png">
          <a:extLst>
            <a:ext uri="{FF2B5EF4-FFF2-40B4-BE49-F238E27FC236}">
              <a16:creationId xmlns:a16="http://schemas.microsoft.com/office/drawing/2014/main" id="{00000000-0008-0000-0300-0000F8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320294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164</xdr:row>
      <xdr:rowOff>0</xdr:rowOff>
    </xdr:from>
    <xdr:to>
      <xdr:col>6</xdr:col>
      <xdr:colOff>393700</xdr:colOff>
      <xdr:row>164</xdr:row>
      <xdr:rowOff>228600</xdr:rowOff>
    </xdr:to>
    <xdr:pic>
      <xdr:nvPicPr>
        <xdr:cNvPr id="3833" name="Picture 761" descr="clip_image001.png">
          <a:extLst>
            <a:ext uri="{FF2B5EF4-FFF2-40B4-BE49-F238E27FC236}">
              <a16:creationId xmlns:a16="http://schemas.microsoft.com/office/drawing/2014/main" id="{00000000-0008-0000-0300-0000F9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343662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393700</xdr:colOff>
      <xdr:row>175</xdr:row>
      <xdr:rowOff>228600</xdr:rowOff>
    </xdr:to>
    <xdr:pic>
      <xdr:nvPicPr>
        <xdr:cNvPr id="3834" name="Picture 762" descr="clip_image001.png">
          <a:extLst>
            <a:ext uri="{FF2B5EF4-FFF2-40B4-BE49-F238E27FC236}">
              <a16:creationId xmlns:a16="http://schemas.microsoft.com/office/drawing/2014/main" id="{00000000-0008-0000-0300-0000F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367030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186</xdr:row>
      <xdr:rowOff>0</xdr:rowOff>
    </xdr:from>
    <xdr:to>
      <xdr:col>6</xdr:col>
      <xdr:colOff>393700</xdr:colOff>
      <xdr:row>186</xdr:row>
      <xdr:rowOff>228600</xdr:rowOff>
    </xdr:to>
    <xdr:pic>
      <xdr:nvPicPr>
        <xdr:cNvPr id="3835" name="Picture 763" descr="clip_image001.png">
          <a:extLst>
            <a:ext uri="{FF2B5EF4-FFF2-40B4-BE49-F238E27FC236}">
              <a16:creationId xmlns:a16="http://schemas.microsoft.com/office/drawing/2014/main" id="{00000000-0008-0000-0300-0000FB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2800" y="39039800"/>
          <a:ext cx="3937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120510</xdr:colOff>
      <xdr:row>7</xdr:row>
      <xdr:rowOff>61366</xdr:rowOff>
    </xdr:from>
    <xdr:to>
      <xdr:col>1</xdr:col>
      <xdr:colOff>607439</xdr:colOff>
      <xdr:row>11</xdr:row>
      <xdr:rowOff>139052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0510" y="1980271"/>
          <a:ext cx="1311965" cy="800752"/>
        </a:xfrm>
        <a:prstGeom prst="rect">
          <a:avLst/>
        </a:prstGeom>
      </xdr:spPr>
    </xdr:pic>
    <xdr:clientData/>
  </xdr:twoCellAnchor>
  <xdr:twoCellAnchor editAs="oneCell">
    <xdr:from>
      <xdr:col>0</xdr:col>
      <xdr:colOff>187785</xdr:colOff>
      <xdr:row>22</xdr:row>
      <xdr:rowOff>13229</xdr:rowOff>
    </xdr:from>
    <xdr:to>
      <xdr:col>1</xdr:col>
      <xdr:colOff>417154</xdr:colOff>
      <xdr:row>27</xdr:row>
      <xdr:rowOff>139050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87785" y="4805857"/>
          <a:ext cx="1054405" cy="1006478"/>
        </a:xfrm>
        <a:prstGeom prst="rect">
          <a:avLst/>
        </a:prstGeom>
      </xdr:spPr>
    </xdr:pic>
    <xdr:clientData/>
  </xdr:twoCellAnchor>
  <xdr:twoCellAnchor editAs="oneCell">
    <xdr:from>
      <xdr:col>0</xdr:col>
      <xdr:colOff>157592</xdr:colOff>
      <xdr:row>33</xdr:row>
      <xdr:rowOff>176131</xdr:rowOff>
    </xdr:from>
    <xdr:to>
      <xdr:col>1</xdr:col>
      <xdr:colOff>513793</xdr:colOff>
      <xdr:row>40</xdr:row>
      <xdr:rowOff>46351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57592" y="7100876"/>
          <a:ext cx="1181237" cy="1121679"/>
        </a:xfrm>
        <a:prstGeom prst="rect">
          <a:avLst/>
        </a:prstGeom>
      </xdr:spPr>
    </xdr:pic>
    <xdr:clientData/>
  </xdr:twoCellAnchor>
  <xdr:twoCellAnchor editAs="oneCell">
    <xdr:from>
      <xdr:col>0</xdr:col>
      <xdr:colOff>64891</xdr:colOff>
      <xdr:row>46</xdr:row>
      <xdr:rowOff>0</xdr:rowOff>
    </xdr:from>
    <xdr:to>
      <xdr:col>1</xdr:col>
      <xdr:colOff>469377</xdr:colOff>
      <xdr:row>52</xdr:row>
      <xdr:rowOff>129780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64891" y="9353504"/>
          <a:ext cx="1229522" cy="1186569"/>
        </a:xfrm>
        <a:prstGeom prst="rect">
          <a:avLst/>
        </a:prstGeom>
      </xdr:spPr>
    </xdr:pic>
    <xdr:clientData/>
  </xdr:twoCellAnchor>
  <xdr:twoCellAnchor editAs="oneCell">
    <xdr:from>
      <xdr:col>0</xdr:col>
      <xdr:colOff>185402</xdr:colOff>
      <xdr:row>65</xdr:row>
      <xdr:rowOff>148321</xdr:rowOff>
    </xdr:from>
    <xdr:to>
      <xdr:col>1</xdr:col>
      <xdr:colOff>586767</xdr:colOff>
      <xdr:row>71</xdr:row>
      <xdr:rowOff>81946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85402" y="13135693"/>
          <a:ext cx="1226401" cy="1008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124581</xdr:rowOff>
    </xdr:from>
    <xdr:to>
      <xdr:col>1</xdr:col>
      <xdr:colOff>667446</xdr:colOff>
      <xdr:row>82</xdr:row>
      <xdr:rowOff>167881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0" y="14993778"/>
          <a:ext cx="1492482" cy="1294760"/>
        </a:xfrm>
        <a:prstGeom prst="rect">
          <a:avLst/>
        </a:prstGeom>
      </xdr:spPr>
    </xdr:pic>
    <xdr:clientData/>
  </xdr:twoCellAnchor>
  <xdr:twoCellAnchor editAs="oneCell">
    <xdr:from>
      <xdr:col>0</xdr:col>
      <xdr:colOff>139050</xdr:colOff>
      <xdr:row>87</xdr:row>
      <xdr:rowOff>129781</xdr:rowOff>
    </xdr:from>
    <xdr:to>
      <xdr:col>1</xdr:col>
      <xdr:colOff>633602</xdr:colOff>
      <xdr:row>93</xdr:row>
      <xdr:rowOff>148321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39050" y="17418467"/>
          <a:ext cx="1319588" cy="1093869"/>
        </a:xfrm>
        <a:prstGeom prst="rect">
          <a:avLst/>
        </a:prstGeom>
      </xdr:spPr>
    </xdr:pic>
    <xdr:clientData/>
  </xdr:twoCellAnchor>
  <xdr:twoCellAnchor editAs="oneCell">
    <xdr:from>
      <xdr:col>0</xdr:col>
      <xdr:colOff>139050</xdr:colOff>
      <xdr:row>98</xdr:row>
      <xdr:rowOff>92701</xdr:rowOff>
    </xdr:from>
    <xdr:to>
      <xdr:col>1</xdr:col>
      <xdr:colOff>571654</xdr:colOff>
      <xdr:row>104</xdr:row>
      <xdr:rowOff>46350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39050" y="19532044"/>
          <a:ext cx="1257640" cy="1028978"/>
        </a:xfrm>
        <a:prstGeom prst="rect">
          <a:avLst/>
        </a:prstGeom>
      </xdr:spPr>
    </xdr:pic>
    <xdr:clientData/>
  </xdr:twoCellAnchor>
  <xdr:twoCellAnchor editAs="oneCell">
    <xdr:from>
      <xdr:col>0</xdr:col>
      <xdr:colOff>250292</xdr:colOff>
      <xdr:row>111</xdr:row>
      <xdr:rowOff>129781</xdr:rowOff>
    </xdr:from>
    <xdr:to>
      <xdr:col>1</xdr:col>
      <xdr:colOff>588002</xdr:colOff>
      <xdr:row>117</xdr:row>
      <xdr:rowOff>101972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50292" y="22072044"/>
          <a:ext cx="1162746" cy="1047519"/>
        </a:xfrm>
        <a:prstGeom prst="rect">
          <a:avLst/>
        </a:prstGeom>
      </xdr:spPr>
    </xdr:pic>
    <xdr:clientData/>
  </xdr:twoCellAnchor>
  <xdr:twoCellAnchor editAs="oneCell">
    <xdr:from>
      <xdr:col>0</xdr:col>
      <xdr:colOff>231751</xdr:colOff>
      <xdr:row>122</xdr:row>
      <xdr:rowOff>92701</xdr:rowOff>
    </xdr:from>
    <xdr:to>
      <xdr:col>1</xdr:col>
      <xdr:colOff>588977</xdr:colOff>
      <xdr:row>128</xdr:row>
      <xdr:rowOff>27811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31751" y="24231971"/>
          <a:ext cx="1182262" cy="991898"/>
        </a:xfrm>
        <a:prstGeom prst="rect">
          <a:avLst/>
        </a:prstGeom>
      </xdr:spPr>
    </xdr:pic>
    <xdr:clientData/>
  </xdr:twoCellAnchor>
  <xdr:twoCellAnchor editAs="oneCell">
    <xdr:from>
      <xdr:col>0</xdr:col>
      <xdr:colOff>166860</xdr:colOff>
      <xdr:row>133</xdr:row>
      <xdr:rowOff>0</xdr:rowOff>
    </xdr:from>
    <xdr:to>
      <xdr:col>1</xdr:col>
      <xdr:colOff>692289</xdr:colOff>
      <xdr:row>138</xdr:row>
      <xdr:rowOff>153381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66860" y="26317737"/>
          <a:ext cx="1350465" cy="1034038"/>
        </a:xfrm>
        <a:prstGeom prst="rect">
          <a:avLst/>
        </a:prstGeom>
      </xdr:spPr>
    </xdr:pic>
    <xdr:clientData/>
  </xdr:twoCellAnchor>
  <xdr:twoCellAnchor editAs="oneCell">
    <xdr:from>
      <xdr:col>0</xdr:col>
      <xdr:colOff>83431</xdr:colOff>
      <xdr:row>143</xdr:row>
      <xdr:rowOff>64891</xdr:rowOff>
    </xdr:from>
    <xdr:to>
      <xdr:col>1</xdr:col>
      <xdr:colOff>611825</xdr:colOff>
      <xdr:row>150</xdr:row>
      <xdr:rowOff>59921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3431" y="28357154"/>
          <a:ext cx="1353430" cy="125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106027</xdr:colOff>
      <xdr:row>154</xdr:row>
      <xdr:rowOff>185401</xdr:rowOff>
    </xdr:from>
    <xdr:to>
      <xdr:col>1</xdr:col>
      <xdr:colOff>491894</xdr:colOff>
      <xdr:row>160</xdr:row>
      <xdr:rowOff>120510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06027" y="30656131"/>
          <a:ext cx="1210903" cy="1019707"/>
        </a:xfrm>
        <a:prstGeom prst="rect">
          <a:avLst/>
        </a:prstGeom>
      </xdr:spPr>
    </xdr:pic>
    <xdr:clientData/>
  </xdr:twoCellAnchor>
  <xdr:twoCellAnchor editAs="oneCell">
    <xdr:from>
      <xdr:col>0</xdr:col>
      <xdr:colOff>148321</xdr:colOff>
      <xdr:row>166</xdr:row>
      <xdr:rowOff>83429</xdr:rowOff>
    </xdr:from>
    <xdr:to>
      <xdr:col>1</xdr:col>
      <xdr:colOff>676716</xdr:colOff>
      <xdr:row>172</xdr:row>
      <xdr:rowOff>73635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48321" y="32936568"/>
          <a:ext cx="1353431" cy="1046994"/>
        </a:xfrm>
        <a:prstGeom prst="rect">
          <a:avLst/>
        </a:prstGeom>
      </xdr:spPr>
    </xdr:pic>
    <xdr:clientData/>
  </xdr:twoCellAnchor>
  <xdr:twoCellAnchor editAs="oneCell">
    <xdr:from>
      <xdr:col>0</xdr:col>
      <xdr:colOff>39983</xdr:colOff>
      <xdr:row>176</xdr:row>
      <xdr:rowOff>37082</xdr:rowOff>
    </xdr:from>
    <xdr:to>
      <xdr:col>1</xdr:col>
      <xdr:colOff>871387</xdr:colOff>
      <xdr:row>183</xdr:row>
      <xdr:rowOff>120512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9983" y="34864746"/>
          <a:ext cx="1656440" cy="1344160"/>
        </a:xfrm>
        <a:prstGeom prst="rect">
          <a:avLst/>
        </a:prstGeom>
      </xdr:spPr>
    </xdr:pic>
    <xdr:clientData/>
  </xdr:twoCellAnchor>
  <xdr:twoCellAnchor editAs="oneCell">
    <xdr:from>
      <xdr:col>0</xdr:col>
      <xdr:colOff>305912</xdr:colOff>
      <xdr:row>187</xdr:row>
      <xdr:rowOff>139051</xdr:rowOff>
    </xdr:from>
    <xdr:to>
      <xdr:col>1</xdr:col>
      <xdr:colOff>748162</xdr:colOff>
      <xdr:row>194</xdr:row>
      <xdr:rowOff>120512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05912" y="37145182"/>
          <a:ext cx="1267286" cy="1242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679925</xdr:colOff>
      <xdr:row>2</xdr:row>
      <xdr:rowOff>370392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231973-529F-FF45-8CFA-07B96C5D9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0"/>
          <a:ext cx="2626640" cy="1186158"/>
        </a:xfrm>
        <a:prstGeom prst="rect">
          <a:avLst/>
        </a:prstGeom>
      </xdr:spPr>
    </xdr:pic>
    <xdr:clientData/>
  </xdr:twoCellAnchor>
  <xdr:twoCellAnchor>
    <xdr:from>
      <xdr:col>6</xdr:col>
      <xdr:colOff>520700</xdr:colOff>
      <xdr:row>3</xdr:row>
      <xdr:rowOff>0</xdr:rowOff>
    </xdr:from>
    <xdr:to>
      <xdr:col>7</xdr:col>
      <xdr:colOff>0</xdr:colOff>
      <xdr:row>5</xdr:row>
      <xdr:rowOff>266700</xdr:rowOff>
    </xdr:to>
    <xdr:sp macro="" textlink="">
      <xdr:nvSpPr>
        <xdr:cNvPr id="5" name="Flecha curva 4">
          <a:extLst>
            <a:ext uri="{FF2B5EF4-FFF2-40B4-BE49-F238E27FC236}">
              <a16:creationId xmlns:a16="http://schemas.microsoft.com/office/drawing/2014/main" id="{CA721674-7A9A-4847-B19A-D68877096776}"/>
            </a:ext>
          </a:extLst>
        </xdr:cNvPr>
        <xdr:cNvSpPr/>
      </xdr:nvSpPr>
      <xdr:spPr>
        <a:xfrm rot="16200000" flipH="1">
          <a:off x="6584950" y="1301750"/>
          <a:ext cx="876300" cy="762000"/>
        </a:xfrm>
        <a:prstGeom prst="bentArrow">
          <a:avLst/>
        </a:prstGeom>
        <a:solidFill>
          <a:srgbClr val="FF7E7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330200</xdr:colOff>
      <xdr:row>5</xdr:row>
      <xdr:rowOff>12700</xdr:rowOff>
    </xdr:from>
    <xdr:to>
      <xdr:col>3</xdr:col>
      <xdr:colOff>596900</xdr:colOff>
      <xdr:row>6</xdr:row>
      <xdr:rowOff>0</xdr:rowOff>
    </xdr:to>
    <xdr:sp macro="" textlink="">
      <xdr:nvSpPr>
        <xdr:cNvPr id="6" name="Flecha abajo 5">
          <a:extLst>
            <a:ext uri="{FF2B5EF4-FFF2-40B4-BE49-F238E27FC236}">
              <a16:creationId xmlns:a16="http://schemas.microsoft.com/office/drawing/2014/main" id="{BB3CB18A-6FC6-945E-CFF0-ABFB0BF38F72}"/>
            </a:ext>
          </a:extLst>
        </xdr:cNvPr>
        <xdr:cNvSpPr/>
      </xdr:nvSpPr>
      <xdr:spPr>
        <a:xfrm>
          <a:off x="4495800" y="1866900"/>
          <a:ext cx="266700" cy="292100"/>
        </a:xfrm>
        <a:prstGeom prst="downArrow">
          <a:avLst/>
        </a:prstGeom>
        <a:solidFill>
          <a:srgbClr val="FF7E7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s-MX" sz="1100"/>
        </a:p>
      </xdr:txBody>
    </xdr:sp>
    <xdr:clientData/>
  </xdr:twoCellAnchor>
  <xdr:twoCellAnchor>
    <xdr:from>
      <xdr:col>8</xdr:col>
      <xdr:colOff>381000</xdr:colOff>
      <xdr:row>0</xdr:row>
      <xdr:rowOff>190500</xdr:rowOff>
    </xdr:from>
    <xdr:to>
      <xdr:col>9</xdr:col>
      <xdr:colOff>1143000</xdr:colOff>
      <xdr:row>1</xdr:row>
      <xdr:rowOff>419100</xdr:rowOff>
    </xdr:to>
    <xdr:sp macro="" textlink="">
      <xdr:nvSpPr>
        <xdr:cNvPr id="7" name="Rectángulo redondeado 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46B7AF4-09FD-7B4A-AE8B-44F14C8B4841}"/>
            </a:ext>
          </a:extLst>
        </xdr:cNvPr>
        <xdr:cNvSpPr/>
      </xdr:nvSpPr>
      <xdr:spPr>
        <a:xfrm>
          <a:off x="8610600" y="1905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  <xdr:twoCellAnchor>
    <xdr:from>
      <xdr:col>8</xdr:col>
      <xdr:colOff>495300</xdr:colOff>
      <xdr:row>198</xdr:row>
      <xdr:rowOff>101600</xdr:rowOff>
    </xdr:from>
    <xdr:to>
      <xdr:col>10</xdr:col>
      <xdr:colOff>101600</xdr:colOff>
      <xdr:row>202</xdr:row>
      <xdr:rowOff>0</xdr:rowOff>
    </xdr:to>
    <xdr:sp macro="" textlink="">
      <xdr:nvSpPr>
        <xdr:cNvPr id="8" name="Rectángulo redondeado 7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DD51013-2EB9-944E-BE3F-5E00582DC1B7}"/>
            </a:ext>
          </a:extLst>
        </xdr:cNvPr>
        <xdr:cNvSpPr/>
      </xdr:nvSpPr>
      <xdr:spPr>
        <a:xfrm>
          <a:off x="8724900" y="397002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  <xdr:twoCellAnchor>
    <xdr:from>
      <xdr:col>10</xdr:col>
      <xdr:colOff>304800</xdr:colOff>
      <xdr:row>174</xdr:row>
      <xdr:rowOff>177800</xdr:rowOff>
    </xdr:from>
    <xdr:to>
      <xdr:col>12</xdr:col>
      <xdr:colOff>152400</xdr:colOff>
      <xdr:row>177</xdr:row>
      <xdr:rowOff>63500</xdr:rowOff>
    </xdr:to>
    <xdr:sp macro="" textlink="">
      <xdr:nvSpPr>
        <xdr:cNvPr id="9" name="Rectángulo redondeado 8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483ADDF-15EA-0742-9EC1-AC33BAFB06AE}"/>
            </a:ext>
          </a:extLst>
        </xdr:cNvPr>
        <xdr:cNvSpPr/>
      </xdr:nvSpPr>
      <xdr:spPr>
        <a:xfrm>
          <a:off x="12166600" y="35039300"/>
          <a:ext cx="14986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Semaforo de Endeudamiento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23090</xdr:colOff>
      <xdr:row>9</xdr:row>
      <xdr:rowOff>150091</xdr:rowOff>
    </xdr:from>
    <xdr:to>
      <xdr:col>1</xdr:col>
      <xdr:colOff>708312</xdr:colOff>
      <xdr:row>14</xdr:row>
      <xdr:rowOff>161636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23090" y="3463636"/>
          <a:ext cx="1516495" cy="12815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972025</xdr:colOff>
      <xdr:row>2</xdr:row>
      <xdr:rowOff>141792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939418-88BC-A543-9896-0BE0DBA392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0"/>
          <a:ext cx="2623025" cy="1183192"/>
        </a:xfrm>
        <a:prstGeom prst="rect">
          <a:avLst/>
        </a:prstGeom>
      </xdr:spPr>
    </xdr:pic>
    <xdr:clientData/>
  </xdr:twoCellAnchor>
  <xdr:twoCellAnchor>
    <xdr:from>
      <xdr:col>8</xdr:col>
      <xdr:colOff>647700</xdr:colOff>
      <xdr:row>0</xdr:row>
      <xdr:rowOff>444500</xdr:rowOff>
    </xdr:from>
    <xdr:to>
      <xdr:col>9</xdr:col>
      <xdr:colOff>1257300</xdr:colOff>
      <xdr:row>2</xdr:row>
      <xdr:rowOff>12700</xdr:rowOff>
    </xdr:to>
    <xdr:sp macro="" textlink="">
      <xdr:nvSpPr>
        <xdr:cNvPr id="3" name="Rectángulo redondead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2668D0-D07A-204F-804A-CD6A78B30D0F}"/>
            </a:ext>
          </a:extLst>
        </xdr:cNvPr>
        <xdr:cNvSpPr/>
      </xdr:nvSpPr>
      <xdr:spPr>
        <a:xfrm>
          <a:off x="10452100" y="4445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279400</xdr:colOff>
      <xdr:row>2</xdr:row>
      <xdr:rowOff>152400</xdr:rowOff>
    </xdr:from>
    <xdr:to>
      <xdr:col>10</xdr:col>
      <xdr:colOff>444500</xdr:colOff>
      <xdr:row>29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146525</xdr:colOff>
      <xdr:row>5</xdr:row>
      <xdr:rowOff>167192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950762-E612-D243-B0E1-14E106235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06" t="33415" r="18889" b="38245"/>
        <a:stretch/>
      </xdr:blipFill>
      <xdr:spPr>
        <a:xfrm>
          <a:off x="0" y="0"/>
          <a:ext cx="2623025" cy="1183192"/>
        </a:xfrm>
        <a:prstGeom prst="rect">
          <a:avLst/>
        </a:prstGeom>
      </xdr:spPr>
    </xdr:pic>
    <xdr:clientData/>
  </xdr:twoCellAnchor>
  <xdr:twoCellAnchor>
    <xdr:from>
      <xdr:col>11</xdr:col>
      <xdr:colOff>774700</xdr:colOff>
      <xdr:row>2</xdr:row>
      <xdr:rowOff>127000</xdr:rowOff>
    </xdr:from>
    <xdr:to>
      <xdr:col>14</xdr:col>
      <xdr:colOff>254000</xdr:colOff>
      <xdr:row>5</xdr:row>
      <xdr:rowOff>127000</xdr:rowOff>
    </xdr:to>
    <xdr:sp macro="" textlink="">
      <xdr:nvSpPr>
        <xdr:cNvPr id="3" name="Rectángulo redondeado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B8A9F0-19C4-1D4D-92A7-B3221E2A6588}"/>
            </a:ext>
          </a:extLst>
        </xdr:cNvPr>
        <xdr:cNvSpPr/>
      </xdr:nvSpPr>
      <xdr:spPr>
        <a:xfrm>
          <a:off x="9855200" y="533400"/>
          <a:ext cx="1955800" cy="609600"/>
        </a:xfrm>
        <a:prstGeom prst="roundRect">
          <a:avLst/>
        </a:prstGeom>
        <a:solidFill>
          <a:srgbClr val="5A677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400" b="1">
              <a:solidFill>
                <a:schemeClr val="bg1"/>
              </a:solidFill>
            </a:rPr>
            <a:t>Regresar al menú principal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itla.m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citla.mx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citla.mx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5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63" Type="http://schemas.openxmlformats.org/officeDocument/2006/relationships/ctrlProp" Target="../ctrlProps/ctrlProp61.xml"/><Relationship Id="rId84" Type="http://schemas.openxmlformats.org/officeDocument/2006/relationships/ctrlProp" Target="../ctrlProps/ctrlProp82.xml"/><Relationship Id="rId138" Type="http://schemas.openxmlformats.org/officeDocument/2006/relationships/ctrlProp" Target="../ctrlProps/ctrlProp136.xml"/><Relationship Id="rId107" Type="http://schemas.openxmlformats.org/officeDocument/2006/relationships/ctrlProp" Target="../ctrlProps/ctrlProp105.xml"/><Relationship Id="rId11" Type="http://schemas.openxmlformats.org/officeDocument/2006/relationships/ctrlProp" Target="../ctrlProps/ctrlProp9.xml"/><Relationship Id="rId32" Type="http://schemas.openxmlformats.org/officeDocument/2006/relationships/ctrlProp" Target="../ctrlProps/ctrlProp30.xml"/><Relationship Id="rId53" Type="http://schemas.openxmlformats.org/officeDocument/2006/relationships/ctrlProp" Target="../ctrlProps/ctrlProp51.xml"/><Relationship Id="rId74" Type="http://schemas.openxmlformats.org/officeDocument/2006/relationships/ctrlProp" Target="../ctrlProps/ctrlProp72.xml"/><Relationship Id="rId128" Type="http://schemas.openxmlformats.org/officeDocument/2006/relationships/ctrlProp" Target="../ctrlProps/ctrlProp126.xml"/><Relationship Id="rId5" Type="http://schemas.openxmlformats.org/officeDocument/2006/relationships/ctrlProp" Target="../ctrlProps/ctrlProp3.xml"/><Relationship Id="rId90" Type="http://schemas.openxmlformats.org/officeDocument/2006/relationships/ctrlProp" Target="../ctrlProps/ctrlProp88.xml"/><Relationship Id="rId95" Type="http://schemas.openxmlformats.org/officeDocument/2006/relationships/ctrlProp" Target="../ctrlProps/ctrlProp93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113" Type="http://schemas.openxmlformats.org/officeDocument/2006/relationships/ctrlProp" Target="../ctrlProps/ctrlProp111.xml"/><Relationship Id="rId118" Type="http://schemas.openxmlformats.org/officeDocument/2006/relationships/ctrlProp" Target="../ctrlProps/ctrlProp116.xml"/><Relationship Id="rId134" Type="http://schemas.openxmlformats.org/officeDocument/2006/relationships/ctrlProp" Target="../ctrlProps/ctrlProp132.xml"/><Relationship Id="rId139" Type="http://schemas.openxmlformats.org/officeDocument/2006/relationships/ctrlProp" Target="../ctrlProps/ctrlProp137.xml"/><Relationship Id="rId80" Type="http://schemas.openxmlformats.org/officeDocument/2006/relationships/ctrlProp" Target="../ctrlProps/ctrlProp78.xml"/><Relationship Id="rId85" Type="http://schemas.openxmlformats.org/officeDocument/2006/relationships/ctrlProp" Target="../ctrlProps/ctrlProp83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59" Type="http://schemas.openxmlformats.org/officeDocument/2006/relationships/ctrlProp" Target="../ctrlProps/ctrlProp57.xml"/><Relationship Id="rId103" Type="http://schemas.openxmlformats.org/officeDocument/2006/relationships/ctrlProp" Target="../ctrlProps/ctrlProp101.xml"/><Relationship Id="rId108" Type="http://schemas.openxmlformats.org/officeDocument/2006/relationships/ctrlProp" Target="../ctrlProps/ctrlProp106.xml"/><Relationship Id="rId124" Type="http://schemas.openxmlformats.org/officeDocument/2006/relationships/ctrlProp" Target="../ctrlProps/ctrlProp122.xml"/><Relationship Id="rId129" Type="http://schemas.openxmlformats.org/officeDocument/2006/relationships/ctrlProp" Target="../ctrlProps/ctrlProp127.xml"/><Relationship Id="rId54" Type="http://schemas.openxmlformats.org/officeDocument/2006/relationships/ctrlProp" Target="../ctrlProps/ctrlProp52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91" Type="http://schemas.openxmlformats.org/officeDocument/2006/relationships/ctrlProp" Target="../ctrlProps/ctrlProp89.xml"/><Relationship Id="rId96" Type="http://schemas.openxmlformats.org/officeDocument/2006/relationships/ctrlProp" Target="../ctrlProps/ctrlProp94.xml"/><Relationship Id="rId140" Type="http://schemas.openxmlformats.org/officeDocument/2006/relationships/ctrlProp" Target="../ctrlProps/ctrlProp138.xml"/><Relationship Id="rId145" Type="http://schemas.openxmlformats.org/officeDocument/2006/relationships/ctrlProp" Target="../ctrlProps/ctrlProp1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4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49" Type="http://schemas.openxmlformats.org/officeDocument/2006/relationships/ctrlProp" Target="../ctrlProps/ctrlProp47.xml"/><Relationship Id="rId114" Type="http://schemas.openxmlformats.org/officeDocument/2006/relationships/ctrlProp" Target="../ctrlProps/ctrlProp112.xml"/><Relationship Id="rId119" Type="http://schemas.openxmlformats.org/officeDocument/2006/relationships/ctrlProp" Target="../ctrlProps/ctrlProp117.xml"/><Relationship Id="rId44" Type="http://schemas.openxmlformats.org/officeDocument/2006/relationships/ctrlProp" Target="../ctrlProps/ctrlProp42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81" Type="http://schemas.openxmlformats.org/officeDocument/2006/relationships/ctrlProp" Target="../ctrlProps/ctrlProp79.xml"/><Relationship Id="rId86" Type="http://schemas.openxmlformats.org/officeDocument/2006/relationships/ctrlProp" Target="../ctrlProps/ctrlProp84.xml"/><Relationship Id="rId130" Type="http://schemas.openxmlformats.org/officeDocument/2006/relationships/ctrlProp" Target="../ctrlProps/ctrlProp128.xml"/><Relationship Id="rId135" Type="http://schemas.openxmlformats.org/officeDocument/2006/relationships/ctrlProp" Target="../ctrlProps/ctrlProp133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109" Type="http://schemas.openxmlformats.org/officeDocument/2006/relationships/ctrlProp" Target="../ctrlProps/ctrlProp10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97" Type="http://schemas.openxmlformats.org/officeDocument/2006/relationships/ctrlProp" Target="../ctrlProps/ctrlProp95.xml"/><Relationship Id="rId104" Type="http://schemas.openxmlformats.org/officeDocument/2006/relationships/ctrlProp" Target="../ctrlProps/ctrlProp102.xml"/><Relationship Id="rId120" Type="http://schemas.openxmlformats.org/officeDocument/2006/relationships/ctrlProp" Target="../ctrlProps/ctrlProp118.xml"/><Relationship Id="rId125" Type="http://schemas.openxmlformats.org/officeDocument/2006/relationships/ctrlProp" Target="../ctrlProps/ctrlProp123.xml"/><Relationship Id="rId141" Type="http://schemas.openxmlformats.org/officeDocument/2006/relationships/ctrlProp" Target="../ctrlProps/ctrlProp139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92" Type="http://schemas.openxmlformats.org/officeDocument/2006/relationships/ctrlProp" Target="../ctrlProps/ctrlProp90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Relationship Id="rId24" Type="http://schemas.openxmlformats.org/officeDocument/2006/relationships/ctrlProp" Target="../ctrlProps/ctrlProp22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66" Type="http://schemas.openxmlformats.org/officeDocument/2006/relationships/ctrlProp" Target="../ctrlProps/ctrlProp64.xml"/><Relationship Id="rId87" Type="http://schemas.openxmlformats.org/officeDocument/2006/relationships/ctrlProp" Target="../ctrlProps/ctrlProp85.xml"/><Relationship Id="rId110" Type="http://schemas.openxmlformats.org/officeDocument/2006/relationships/ctrlProp" Target="../ctrlProps/ctrlProp108.xml"/><Relationship Id="rId115" Type="http://schemas.openxmlformats.org/officeDocument/2006/relationships/ctrlProp" Target="../ctrlProps/ctrlProp113.xml"/><Relationship Id="rId131" Type="http://schemas.openxmlformats.org/officeDocument/2006/relationships/ctrlProp" Target="../ctrlProps/ctrlProp129.xml"/><Relationship Id="rId136" Type="http://schemas.openxmlformats.org/officeDocument/2006/relationships/ctrlProp" Target="../ctrlProps/ctrlProp134.xml"/><Relationship Id="rId61" Type="http://schemas.openxmlformats.org/officeDocument/2006/relationships/ctrlProp" Target="../ctrlProps/ctrlProp59.xml"/><Relationship Id="rId82" Type="http://schemas.openxmlformats.org/officeDocument/2006/relationships/ctrlProp" Target="../ctrlProps/ctrlProp80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56" Type="http://schemas.openxmlformats.org/officeDocument/2006/relationships/ctrlProp" Target="../ctrlProps/ctrlProp54.xml"/><Relationship Id="rId77" Type="http://schemas.openxmlformats.org/officeDocument/2006/relationships/ctrlProp" Target="../ctrlProps/ctrlProp75.xml"/><Relationship Id="rId100" Type="http://schemas.openxmlformats.org/officeDocument/2006/relationships/ctrlProp" Target="../ctrlProps/ctrlProp98.xml"/><Relationship Id="rId105" Type="http://schemas.openxmlformats.org/officeDocument/2006/relationships/ctrlProp" Target="../ctrlProps/ctrlProp103.xml"/><Relationship Id="rId126" Type="http://schemas.openxmlformats.org/officeDocument/2006/relationships/ctrlProp" Target="../ctrlProps/ctrlProp124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93" Type="http://schemas.openxmlformats.org/officeDocument/2006/relationships/ctrlProp" Target="../ctrlProps/ctrlProp91.xml"/><Relationship Id="rId98" Type="http://schemas.openxmlformats.org/officeDocument/2006/relationships/ctrlProp" Target="../ctrlProps/ctrlProp96.xml"/><Relationship Id="rId121" Type="http://schemas.openxmlformats.org/officeDocument/2006/relationships/ctrlProp" Target="../ctrlProps/ctrlProp119.xml"/><Relationship Id="rId142" Type="http://schemas.openxmlformats.org/officeDocument/2006/relationships/ctrlProp" Target="../ctrlProps/ctrlProp140.xml"/><Relationship Id="rId3" Type="http://schemas.openxmlformats.org/officeDocument/2006/relationships/ctrlProp" Target="../ctrlProps/ctrlProp1.xml"/><Relationship Id="rId25" Type="http://schemas.openxmlformats.org/officeDocument/2006/relationships/ctrlProp" Target="../ctrlProps/ctrlProp23.xml"/><Relationship Id="rId46" Type="http://schemas.openxmlformats.org/officeDocument/2006/relationships/ctrlProp" Target="../ctrlProps/ctrlProp44.xml"/><Relationship Id="rId67" Type="http://schemas.openxmlformats.org/officeDocument/2006/relationships/ctrlProp" Target="../ctrlProps/ctrlProp65.xml"/><Relationship Id="rId116" Type="http://schemas.openxmlformats.org/officeDocument/2006/relationships/ctrlProp" Target="../ctrlProps/ctrlProp114.xml"/><Relationship Id="rId137" Type="http://schemas.openxmlformats.org/officeDocument/2006/relationships/ctrlProp" Target="../ctrlProps/ctrlProp13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62" Type="http://schemas.openxmlformats.org/officeDocument/2006/relationships/ctrlProp" Target="../ctrlProps/ctrlProp60.xml"/><Relationship Id="rId83" Type="http://schemas.openxmlformats.org/officeDocument/2006/relationships/ctrlProp" Target="../ctrlProps/ctrlProp81.xml"/><Relationship Id="rId88" Type="http://schemas.openxmlformats.org/officeDocument/2006/relationships/ctrlProp" Target="../ctrlProps/ctrlProp86.xml"/><Relationship Id="rId111" Type="http://schemas.openxmlformats.org/officeDocument/2006/relationships/ctrlProp" Target="../ctrlProps/ctrlProp109.xml"/><Relationship Id="rId132" Type="http://schemas.openxmlformats.org/officeDocument/2006/relationships/ctrlProp" Target="../ctrlProps/ctrlProp130.xml"/><Relationship Id="rId15" Type="http://schemas.openxmlformats.org/officeDocument/2006/relationships/ctrlProp" Target="../ctrlProps/ctrlProp13.xml"/><Relationship Id="rId36" Type="http://schemas.openxmlformats.org/officeDocument/2006/relationships/ctrlProp" Target="../ctrlProps/ctrlProp34.xml"/><Relationship Id="rId57" Type="http://schemas.openxmlformats.org/officeDocument/2006/relationships/ctrlProp" Target="../ctrlProps/ctrlProp55.xml"/><Relationship Id="rId106" Type="http://schemas.openxmlformats.org/officeDocument/2006/relationships/ctrlProp" Target="../ctrlProps/ctrlProp104.xml"/><Relationship Id="rId127" Type="http://schemas.openxmlformats.org/officeDocument/2006/relationships/ctrlProp" Target="../ctrlProps/ctrlProp12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52" Type="http://schemas.openxmlformats.org/officeDocument/2006/relationships/ctrlProp" Target="../ctrlProps/ctrlProp50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94" Type="http://schemas.openxmlformats.org/officeDocument/2006/relationships/ctrlProp" Target="../ctrlProps/ctrlProp92.xml"/><Relationship Id="rId99" Type="http://schemas.openxmlformats.org/officeDocument/2006/relationships/ctrlProp" Target="../ctrlProps/ctrlProp97.xml"/><Relationship Id="rId101" Type="http://schemas.openxmlformats.org/officeDocument/2006/relationships/ctrlProp" Target="../ctrlProps/ctrlProp99.xml"/><Relationship Id="rId122" Type="http://schemas.openxmlformats.org/officeDocument/2006/relationships/ctrlProp" Target="../ctrlProps/ctrlProp120.xml"/><Relationship Id="rId143" Type="http://schemas.openxmlformats.org/officeDocument/2006/relationships/ctrlProp" Target="../ctrlProps/ctrlProp141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26" Type="http://schemas.openxmlformats.org/officeDocument/2006/relationships/ctrlProp" Target="../ctrlProps/ctrlProp24.xml"/><Relationship Id="rId47" Type="http://schemas.openxmlformats.org/officeDocument/2006/relationships/ctrlProp" Target="../ctrlProps/ctrlProp45.xml"/><Relationship Id="rId68" Type="http://schemas.openxmlformats.org/officeDocument/2006/relationships/ctrlProp" Target="../ctrlProps/ctrlProp66.xml"/><Relationship Id="rId89" Type="http://schemas.openxmlformats.org/officeDocument/2006/relationships/ctrlProp" Target="../ctrlProps/ctrlProp87.xml"/><Relationship Id="rId112" Type="http://schemas.openxmlformats.org/officeDocument/2006/relationships/ctrlProp" Target="../ctrlProps/ctrlProp110.xml"/><Relationship Id="rId133" Type="http://schemas.openxmlformats.org/officeDocument/2006/relationships/ctrlProp" Target="../ctrlProps/ctrlProp131.xml"/><Relationship Id="rId16" Type="http://schemas.openxmlformats.org/officeDocument/2006/relationships/ctrlProp" Target="../ctrlProps/ctrlProp14.xml"/><Relationship Id="rId37" Type="http://schemas.openxmlformats.org/officeDocument/2006/relationships/ctrlProp" Target="../ctrlProps/ctrlProp35.xml"/><Relationship Id="rId58" Type="http://schemas.openxmlformats.org/officeDocument/2006/relationships/ctrlProp" Target="../ctrlProps/ctrlProp56.xml"/><Relationship Id="rId79" Type="http://schemas.openxmlformats.org/officeDocument/2006/relationships/ctrlProp" Target="../ctrlProps/ctrlProp77.xml"/><Relationship Id="rId102" Type="http://schemas.openxmlformats.org/officeDocument/2006/relationships/ctrlProp" Target="../ctrlProps/ctrlProp100.xml"/><Relationship Id="rId123" Type="http://schemas.openxmlformats.org/officeDocument/2006/relationships/ctrlProp" Target="../ctrlProps/ctrlProp121.xml"/><Relationship Id="rId144" Type="http://schemas.openxmlformats.org/officeDocument/2006/relationships/ctrlProp" Target="../ctrlProps/ctrlProp14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zoomScaleNormal="100" workbookViewId="0">
      <selection activeCell="E20" sqref="E20"/>
    </sheetView>
  </sheetViews>
  <sheetFormatPr baseColWidth="10" defaultRowHeight="16" x14ac:dyDescent="0.2"/>
  <cols>
    <col min="1" max="1" width="10.33203125" customWidth="1"/>
    <col min="2" max="2" width="18.5" customWidth="1"/>
    <col min="3" max="18" width="10.33203125" customWidth="1"/>
  </cols>
  <sheetData>
    <row r="1" spans="1:17" ht="57" customHeight="1" x14ac:dyDescent="0.2">
      <c r="C1" s="130" t="s">
        <v>165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</row>
    <row r="2" spans="1:17" x14ac:dyDescent="0.2"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7" ht="27" customHeight="1" x14ac:dyDescent="0.2"/>
    <row r="4" spans="1:17" ht="24" customHeight="1" x14ac:dyDescent="0.25">
      <c r="A4" s="57" t="s">
        <v>179</v>
      </c>
    </row>
    <row r="5" spans="1:17" x14ac:dyDescent="0.2">
      <c r="B5" s="3"/>
      <c r="C5" s="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7" ht="33" customHeight="1" x14ac:dyDescent="0.2">
      <c r="A6" s="128" t="s">
        <v>172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</row>
    <row r="7" spans="1:17" ht="9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7" ht="20" customHeight="1" x14ac:dyDescent="0.2">
      <c r="A8" s="61" t="s">
        <v>171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 spans="1:17" ht="20" customHeight="1" x14ac:dyDescent="0.2">
      <c r="A9" s="55" t="s">
        <v>166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7" ht="20" customHeight="1" x14ac:dyDescent="0.2">
      <c r="A10" s="61" t="s">
        <v>167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 spans="1:17" ht="20" customHeight="1" x14ac:dyDescent="0.2">
      <c r="A11" s="55" t="s">
        <v>168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7" ht="20" customHeight="1" x14ac:dyDescent="0.2">
      <c r="A12" s="61" t="s">
        <v>167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7" ht="20" customHeight="1" x14ac:dyDescent="0.2">
      <c r="A13" s="55" t="s">
        <v>169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7" ht="20" customHeight="1" x14ac:dyDescent="0.2">
      <c r="A14" s="61" t="s">
        <v>170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1:17" ht="9" customHeight="1" x14ac:dyDescent="0.2">
      <c r="A15" s="3"/>
      <c r="B15" s="3"/>
      <c r="C15" s="3"/>
    </row>
    <row r="22" spans="2:17" ht="21" x14ac:dyDescent="0.25">
      <c r="B22" s="129" t="s">
        <v>180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</sheetData>
  <sheetProtection algorithmName="SHA-512" hashValue="1ethUTI4wZ1k7GYlTS88Ff+GnEDNysJ/SkeJkWP97ZS8XmqetAPTNr/JsjB1RZrhteXp8fnpQul5m8m1FokzEQ==" saltValue="7uzjnrpb4yPK08N2/ip2LQ==" spinCount="100000" sheet="1" objects="1" scenarios="1"/>
  <mergeCells count="3">
    <mergeCell ref="A6:P6"/>
    <mergeCell ref="B22:Q22"/>
    <mergeCell ref="C1:Q2"/>
  </mergeCells>
  <hyperlinks>
    <hyperlink ref="B22" r:id="rId1" xr:uid="{F96D87D3-F4EC-A54E-9779-96EF87F99A05}"/>
  </hyperlinks>
  <pageMargins left="0.75" right="0.75" top="1" bottom="1" header="0.5" footer="0.5"/>
  <pageSetup orientation="portrait" horizontalDpi="4294967292" verticalDpi="429496729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22"/>
  <sheetViews>
    <sheetView showGridLines="0" zoomScaleNormal="100" zoomScalePageLayoutView="125" workbookViewId="0">
      <selection activeCell="L20" sqref="L20:O20"/>
    </sheetView>
  </sheetViews>
  <sheetFormatPr baseColWidth="10" defaultRowHeight="16" x14ac:dyDescent="0.2"/>
  <cols>
    <col min="1" max="2" width="10.83203125" style="1"/>
    <col min="3" max="3" width="22.33203125" style="1" customWidth="1"/>
    <col min="4" max="4" width="16.33203125" style="1" customWidth="1"/>
    <col min="5" max="5" width="16.6640625" style="1" customWidth="1"/>
    <col min="6" max="6" width="5.33203125" style="1" customWidth="1"/>
    <col min="7" max="7" width="25.33203125" style="1" customWidth="1"/>
    <col min="8" max="8" width="17.33203125" style="1" customWidth="1"/>
    <col min="9" max="9" width="14.6640625" style="1" customWidth="1"/>
    <col min="10" max="10" width="15" style="1" customWidth="1"/>
    <col min="11" max="16384" width="10.83203125" style="1"/>
  </cols>
  <sheetData>
    <row r="1" spans="2:19" ht="82" customHeight="1" x14ac:dyDescent="0.2"/>
    <row r="2" spans="2:19" ht="4" customHeight="1" x14ac:dyDescent="0.2"/>
    <row r="3" spans="2:19" ht="23" customHeight="1" x14ac:dyDescent="0.2">
      <c r="B3" s="56" t="s">
        <v>181</v>
      </c>
    </row>
    <row r="4" spans="2:19" ht="13" customHeight="1" x14ac:dyDescent="0.2">
      <c r="B4" s="56"/>
    </row>
    <row r="5" spans="2:19" ht="23" x14ac:dyDescent="0.25">
      <c r="C5" s="58" t="s">
        <v>147</v>
      </c>
      <c r="D5" s="5"/>
      <c r="E5" s="5"/>
      <c r="F5" s="5"/>
      <c r="G5" s="58" t="s">
        <v>148</v>
      </c>
      <c r="H5" s="7"/>
      <c r="I5" s="7"/>
      <c r="J5" s="7"/>
      <c r="L5" s="58" t="s">
        <v>192</v>
      </c>
    </row>
    <row r="6" spans="2:19" ht="9" customHeight="1" thickBot="1" x14ac:dyDescent="0.25">
      <c r="C6" s="7"/>
      <c r="D6" s="7"/>
      <c r="E6" s="7"/>
      <c r="F6" s="7"/>
      <c r="G6" s="7"/>
      <c r="H6" s="7"/>
      <c r="I6" s="7"/>
      <c r="J6" s="7"/>
    </row>
    <row r="7" spans="2:19" ht="53" thickTop="1" thickBot="1" x14ac:dyDescent="0.25">
      <c r="C7" s="63" t="s">
        <v>0</v>
      </c>
      <c r="D7" s="64" t="s">
        <v>19</v>
      </c>
      <c r="E7" s="65" t="s">
        <v>161</v>
      </c>
      <c r="F7" s="66"/>
      <c r="G7" s="64" t="s">
        <v>0</v>
      </c>
      <c r="H7" s="67" t="s">
        <v>163</v>
      </c>
      <c r="I7" s="67" t="s">
        <v>160</v>
      </c>
      <c r="J7" s="67" t="s">
        <v>162</v>
      </c>
      <c r="L7" s="131" t="s">
        <v>190</v>
      </c>
      <c r="M7" s="131"/>
      <c r="N7" s="131"/>
      <c r="O7" s="131"/>
    </row>
    <row r="8" spans="2:19" ht="17" thickTop="1" x14ac:dyDescent="0.2">
      <c r="C8" s="68" t="s">
        <v>149</v>
      </c>
      <c r="D8" s="69">
        <v>0</v>
      </c>
      <c r="E8" s="70">
        <v>0</v>
      </c>
      <c r="F8" s="71"/>
      <c r="G8" s="18" t="s">
        <v>153</v>
      </c>
      <c r="H8" s="69">
        <v>0</v>
      </c>
      <c r="I8" s="72">
        <v>0</v>
      </c>
      <c r="J8" s="73">
        <v>0</v>
      </c>
      <c r="S8" s="124">
        <v>0.2</v>
      </c>
    </row>
    <row r="9" spans="2:19" x14ac:dyDescent="0.2">
      <c r="C9" s="74" t="s">
        <v>150</v>
      </c>
      <c r="D9" s="75">
        <v>0</v>
      </c>
      <c r="E9" s="76">
        <v>0</v>
      </c>
      <c r="F9" s="71"/>
      <c r="G9" s="36" t="s">
        <v>154</v>
      </c>
      <c r="H9" s="75">
        <v>0</v>
      </c>
      <c r="I9" s="77">
        <v>0</v>
      </c>
      <c r="J9" s="78">
        <v>0</v>
      </c>
      <c r="S9" s="124">
        <v>0.1</v>
      </c>
    </row>
    <row r="10" spans="2:19" x14ac:dyDescent="0.2">
      <c r="C10" s="79" t="s">
        <v>151</v>
      </c>
      <c r="D10" s="80">
        <v>0</v>
      </c>
      <c r="E10" s="81">
        <v>0</v>
      </c>
      <c r="F10" s="71"/>
      <c r="G10" s="17" t="s">
        <v>155</v>
      </c>
      <c r="H10" s="80">
        <v>0</v>
      </c>
      <c r="I10" s="82">
        <v>0</v>
      </c>
      <c r="J10" s="83">
        <v>0</v>
      </c>
      <c r="S10" s="124">
        <v>0.05</v>
      </c>
    </row>
    <row r="11" spans="2:19" x14ac:dyDescent="0.2">
      <c r="C11" s="74" t="s">
        <v>152</v>
      </c>
      <c r="D11" s="75">
        <v>0</v>
      </c>
      <c r="E11" s="76">
        <v>0</v>
      </c>
      <c r="F11" s="71"/>
      <c r="G11" s="36" t="s">
        <v>156</v>
      </c>
      <c r="H11" s="75">
        <v>0</v>
      </c>
      <c r="I11" s="77">
        <v>0</v>
      </c>
      <c r="J11" s="78">
        <v>0</v>
      </c>
      <c r="Q11" s="125">
        <f>IFERROR(Egresos!I185/Ingresos!$G$21,"")</f>
        <v>0.3</v>
      </c>
      <c r="S11" s="124">
        <v>0.1</v>
      </c>
    </row>
    <row r="12" spans="2:19" x14ac:dyDescent="0.2">
      <c r="C12" s="79" t="s">
        <v>5</v>
      </c>
      <c r="D12" s="80">
        <v>0</v>
      </c>
      <c r="E12" s="81">
        <v>0</v>
      </c>
      <c r="F12" s="71"/>
      <c r="G12" s="17" t="s">
        <v>157</v>
      </c>
      <c r="H12" s="80">
        <v>0</v>
      </c>
      <c r="I12" s="82">
        <v>0</v>
      </c>
      <c r="J12" s="83">
        <v>0</v>
      </c>
      <c r="Q12" s="124">
        <f>IFERROR(1-Q11,0)</f>
        <v>0.7</v>
      </c>
      <c r="S12" s="125">
        <v>0.55000000000000004</v>
      </c>
    </row>
    <row r="13" spans="2:19" x14ac:dyDescent="0.2">
      <c r="C13" s="74" t="s">
        <v>8</v>
      </c>
      <c r="D13" s="75">
        <v>0</v>
      </c>
      <c r="E13" s="76">
        <v>0</v>
      </c>
      <c r="F13" s="71"/>
      <c r="G13" s="36" t="s">
        <v>158</v>
      </c>
      <c r="H13" s="75">
        <v>0</v>
      </c>
      <c r="I13" s="77">
        <v>0</v>
      </c>
      <c r="J13" s="78">
        <v>0</v>
      </c>
    </row>
    <row r="14" spans="2:19" x14ac:dyDescent="0.2">
      <c r="C14" s="79" t="s">
        <v>8</v>
      </c>
      <c r="D14" s="80">
        <v>0</v>
      </c>
      <c r="E14" s="81">
        <v>0</v>
      </c>
      <c r="F14" s="71"/>
      <c r="G14" s="17" t="s">
        <v>159</v>
      </c>
      <c r="H14" s="80">
        <v>0</v>
      </c>
      <c r="I14" s="82">
        <v>0</v>
      </c>
      <c r="J14" s="83">
        <v>0</v>
      </c>
    </row>
    <row r="15" spans="2:19" x14ac:dyDescent="0.2">
      <c r="C15" s="74" t="s">
        <v>8</v>
      </c>
      <c r="D15" s="75">
        <v>0</v>
      </c>
      <c r="E15" s="76">
        <v>0</v>
      </c>
      <c r="F15" s="71"/>
      <c r="G15" s="36" t="s">
        <v>8</v>
      </c>
      <c r="H15" s="75">
        <v>0</v>
      </c>
      <c r="I15" s="77">
        <v>0</v>
      </c>
      <c r="J15" s="78">
        <v>0</v>
      </c>
    </row>
    <row r="16" spans="2:19" ht="17" thickBot="1" x14ac:dyDescent="0.25">
      <c r="C16" s="84" t="s">
        <v>8</v>
      </c>
      <c r="D16" s="85">
        <v>0</v>
      </c>
      <c r="E16" s="86">
        <v>0</v>
      </c>
      <c r="F16" s="71"/>
      <c r="G16" s="87" t="s">
        <v>8</v>
      </c>
      <c r="H16" s="85">
        <v>0</v>
      </c>
      <c r="I16" s="88">
        <v>0</v>
      </c>
      <c r="J16" s="89">
        <v>0</v>
      </c>
    </row>
    <row r="17" spans="3:17" ht="18" customHeight="1" thickTop="1" thickBot="1" x14ac:dyDescent="0.25">
      <c r="C17" s="7"/>
      <c r="D17" s="7"/>
      <c r="E17" s="7"/>
      <c r="F17" s="7"/>
      <c r="G17" s="7"/>
      <c r="H17" s="7"/>
      <c r="I17" s="7"/>
      <c r="J17" s="7"/>
    </row>
    <row r="18" spans="3:17" ht="27" customHeight="1" thickTop="1" thickBot="1" x14ac:dyDescent="0.25">
      <c r="C18" s="60" t="s">
        <v>20</v>
      </c>
      <c r="D18" s="16">
        <f>SUM(D8:D16)</f>
        <v>0</v>
      </c>
      <c r="E18" s="7"/>
      <c r="F18" s="7"/>
      <c r="G18" s="60" t="s">
        <v>20</v>
      </c>
      <c r="H18" s="16">
        <f>SUM(H8:H16)</f>
        <v>0</v>
      </c>
      <c r="I18" s="7"/>
      <c r="J18" s="7"/>
    </row>
    <row r="19" spans="3:17" ht="17" thickTop="1" x14ac:dyDescent="0.2"/>
    <row r="20" spans="3:17" x14ac:dyDescent="0.2">
      <c r="L20" s="132" t="str">
        <f>IF(L22&lt;=0.2,"Excelente",IF(AND(L22&gt;0.2,L22&lt;=0.3),"Aceptable",IF(AND(L22&gt;0.3,L22&lt;=0.35),"Alto",IF(AND(L22&gt;0.35,L22&lt;=0.45),"Crítico","Atención Urgente"))))</f>
        <v>Aceptable</v>
      </c>
      <c r="M20" s="132"/>
      <c r="N20" s="132"/>
      <c r="O20" s="132"/>
    </row>
    <row r="21" spans="3:17" x14ac:dyDescent="0.2">
      <c r="C21" s="133" t="s">
        <v>180</v>
      </c>
      <c r="D21" s="133"/>
      <c r="E21" s="133"/>
      <c r="F21" s="133"/>
      <c r="G21" s="133"/>
      <c r="H21" s="133"/>
      <c r="I21" s="133"/>
      <c r="J21" s="133"/>
      <c r="L21" s="123"/>
      <c r="M21" s="123"/>
      <c r="N21" s="123"/>
      <c r="O21" s="123"/>
    </row>
    <row r="22" spans="3:17" ht="21" customHeight="1" x14ac:dyDescent="0.25">
      <c r="C22" s="133"/>
      <c r="D22" s="133"/>
      <c r="E22" s="133"/>
      <c r="F22" s="133"/>
      <c r="G22" s="133"/>
      <c r="H22" s="133"/>
      <c r="I22" s="133"/>
      <c r="J22" s="133"/>
      <c r="L22" s="126">
        <f>IFERROR(Q11,"")</f>
        <v>0.3</v>
      </c>
      <c r="M22" s="1" t="s">
        <v>191</v>
      </c>
    </row>
    <row r="23" spans="3:17" x14ac:dyDescent="0.2">
      <c r="L23" s="1" t="s">
        <v>191</v>
      </c>
    </row>
    <row r="25" spans="3:17" ht="21" x14ac:dyDescent="0.25"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</row>
    <row r="616" spans="2:2" x14ac:dyDescent="0.2">
      <c r="B616" s="1" t="s">
        <v>12</v>
      </c>
    </row>
    <row r="617" spans="2:2" x14ac:dyDescent="0.2">
      <c r="B617" s="1" t="s">
        <v>13</v>
      </c>
    </row>
    <row r="618" spans="2:2" x14ac:dyDescent="0.2">
      <c r="B618" s="1" t="s">
        <v>14</v>
      </c>
    </row>
    <row r="619" spans="2:2" x14ac:dyDescent="0.2">
      <c r="B619" s="1" t="s">
        <v>15</v>
      </c>
    </row>
    <row r="620" spans="2:2" x14ac:dyDescent="0.2">
      <c r="B620" s="1" t="s">
        <v>16</v>
      </c>
    </row>
    <row r="621" spans="2:2" x14ac:dyDescent="0.2">
      <c r="B621" s="1" t="s">
        <v>17</v>
      </c>
    </row>
    <row r="622" spans="2:2" x14ac:dyDescent="0.2">
      <c r="B622" s="1" t="s">
        <v>18</v>
      </c>
    </row>
  </sheetData>
  <sheetProtection algorithmName="SHA-512" hashValue="mTD1i0XZazJn3gbSoE2v02FDohkWcj1G6NFFQbCn3kUcQWZ5xDsDc22gYXRrRWN1pTc6RG+Oef5PsFEUFMxOag==" saltValue="RxmdZO9eGpgPKog+la5rMw==" spinCount="100000" sheet="1" objects="1" scenarios="1"/>
  <mergeCells count="3">
    <mergeCell ref="L7:O7"/>
    <mergeCell ref="L20:O20"/>
    <mergeCell ref="C21:J22"/>
  </mergeCells>
  <conditionalFormatting sqref="L20:O20">
    <cfRule type="containsText" dxfId="0" priority="1" operator="containsText" text="Excelente">
      <formula>NOT(ISERROR(SEARCH("Excelente",L20)))</formula>
    </cfRule>
  </conditionalFormatting>
  <hyperlinks>
    <hyperlink ref="C21" r:id="rId1" xr:uid="{C1E8BBF1-34D5-A64B-AF13-EBAD51C7AC85}"/>
  </hyperlinks>
  <pageMargins left="0.75" right="0.75" top="1" bottom="1" header="0.5" footer="0.5"/>
  <pageSetup orientation="portrait" horizontalDpi="4294967292" verticalDpi="429496729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623"/>
  <sheetViews>
    <sheetView showGridLines="0" tabSelected="1" zoomScaleNormal="100" zoomScalePageLayoutView="125" workbookViewId="0"/>
  </sheetViews>
  <sheetFormatPr baseColWidth="10" defaultRowHeight="16" x14ac:dyDescent="0.2"/>
  <cols>
    <col min="1" max="2" width="10.83203125" style="1"/>
    <col min="3" max="3" width="34.83203125" style="1" bestFit="1" customWidth="1"/>
    <col min="4" max="4" width="14.1640625" style="1" customWidth="1"/>
    <col min="5" max="5" width="16.5" style="1" bestFit="1" customWidth="1"/>
    <col min="6" max="6" width="10.83203125" style="1"/>
    <col min="7" max="7" width="16.5" style="1" bestFit="1" customWidth="1"/>
    <col min="8" max="8" width="14.5" style="1" customWidth="1"/>
    <col min="9" max="16384" width="10.83203125" style="1"/>
  </cols>
  <sheetData>
    <row r="1" spans="3:10" ht="86" customHeight="1" x14ac:dyDescent="0.2"/>
    <row r="3" spans="3:10" s="56" customFormat="1" ht="40" customHeight="1" x14ac:dyDescent="0.2">
      <c r="C3" s="90" t="s">
        <v>182</v>
      </c>
    </row>
    <row r="4" spans="3:10" s="56" customFormat="1" ht="18" x14ac:dyDescent="0.2">
      <c r="E4" s="134" t="s">
        <v>183</v>
      </c>
      <c r="F4" s="134"/>
    </row>
    <row r="5" spans="3:10" ht="25" x14ac:dyDescent="0.25">
      <c r="C5" s="62" t="s">
        <v>21</v>
      </c>
      <c r="D5" s="4"/>
      <c r="E5" s="134"/>
      <c r="F5" s="134"/>
      <c r="G5" s="4"/>
      <c r="H5" s="4"/>
    </row>
    <row r="6" spans="3:10" x14ac:dyDescent="0.2">
      <c r="C6" s="4"/>
      <c r="D6" s="4"/>
      <c r="E6" s="4"/>
      <c r="F6" s="4"/>
      <c r="G6" s="4"/>
      <c r="H6" s="4"/>
    </row>
    <row r="7" spans="3:10" ht="11" customHeight="1" thickBot="1" x14ac:dyDescent="0.25">
      <c r="C7" s="4"/>
      <c r="D7" s="4"/>
      <c r="E7" s="4"/>
      <c r="F7" s="4"/>
      <c r="G7" s="4"/>
      <c r="H7" s="4"/>
    </row>
    <row r="8" spans="3:10" ht="29" customHeight="1" thickTop="1" thickBot="1" x14ac:dyDescent="0.25">
      <c r="C8" s="59" t="s">
        <v>0</v>
      </c>
      <c r="D8" s="59" t="s">
        <v>11</v>
      </c>
      <c r="E8" s="59" t="s">
        <v>19</v>
      </c>
      <c r="F8" s="19"/>
      <c r="G8" s="59" t="s">
        <v>14</v>
      </c>
      <c r="H8" s="59" t="s">
        <v>18</v>
      </c>
      <c r="I8" s="20"/>
      <c r="J8" s="2"/>
    </row>
    <row r="9" spans="3:10" ht="17" thickTop="1" x14ac:dyDescent="0.2">
      <c r="C9" s="18" t="s">
        <v>9</v>
      </c>
      <c r="D9" s="18" t="s">
        <v>14</v>
      </c>
      <c r="E9" s="43">
        <v>100000</v>
      </c>
      <c r="F9" s="44"/>
      <c r="G9" s="45">
        <f>IF(E9&gt;0,IF(D9="Mensual",E9,IF(D9="Bimestral",E9/2,IF(D9="Trimestral",E9/3,IF(D9="Semestral",E9/6,IF(D9="Quincenal",E9*2,IF(D9="Anual",E9/12,IF(D9="Semanal",E9*4,"Falta Frecuencia"))))))),0)</f>
        <v>100000</v>
      </c>
      <c r="H9" s="46">
        <f>G9*12</f>
        <v>1200000</v>
      </c>
    </row>
    <row r="10" spans="3:10" x14ac:dyDescent="0.2">
      <c r="C10" s="36" t="s">
        <v>10</v>
      </c>
      <c r="D10" s="36"/>
      <c r="E10" s="47">
        <v>0</v>
      </c>
      <c r="F10" s="44"/>
      <c r="G10" s="48">
        <f t="shared" ref="G10:G20" si="0">IF(E10&gt;0,IF(D10="Mensual",E10,IF(D10="Bimestral",E10/2,IF(D10="Trimestral",E10/3,IF(D10="Semestral",E10/6,IF(D10="Quincenal",E10*2,IF(D10="Anual",E10/12,IF(D10="Semanal",E10*4,"Falta Frecuencia"))))))),0)</f>
        <v>0</v>
      </c>
      <c r="H10" s="48">
        <f t="shared" ref="H10:H20" si="1">G10*12</f>
        <v>0</v>
      </c>
    </row>
    <row r="11" spans="3:10" x14ac:dyDescent="0.2">
      <c r="C11" s="17" t="s">
        <v>1</v>
      </c>
      <c r="D11" s="17"/>
      <c r="E11" s="49">
        <v>0</v>
      </c>
      <c r="F11" s="44"/>
      <c r="G11" s="48">
        <f t="shared" si="0"/>
        <v>0</v>
      </c>
      <c r="H11" s="48">
        <f t="shared" si="1"/>
        <v>0</v>
      </c>
    </row>
    <row r="12" spans="3:10" x14ac:dyDescent="0.2">
      <c r="C12" s="36" t="s">
        <v>2</v>
      </c>
      <c r="D12" s="36"/>
      <c r="E12" s="47">
        <v>0</v>
      </c>
      <c r="F12" s="44"/>
      <c r="G12" s="48">
        <f t="shared" si="0"/>
        <v>0</v>
      </c>
      <c r="H12" s="48">
        <f t="shared" si="1"/>
        <v>0</v>
      </c>
    </row>
    <row r="13" spans="3:10" x14ac:dyDescent="0.2">
      <c r="C13" s="17" t="s">
        <v>3</v>
      </c>
      <c r="D13" s="17"/>
      <c r="E13" s="49">
        <v>0</v>
      </c>
      <c r="F13" s="44"/>
      <c r="G13" s="48">
        <f t="shared" si="0"/>
        <v>0</v>
      </c>
      <c r="H13" s="48">
        <f t="shared" si="1"/>
        <v>0</v>
      </c>
    </row>
    <row r="14" spans="3:10" x14ac:dyDescent="0.2">
      <c r="C14" s="36" t="s">
        <v>4</v>
      </c>
      <c r="D14" s="36"/>
      <c r="E14" s="47">
        <v>0</v>
      </c>
      <c r="F14" s="44"/>
      <c r="G14" s="48">
        <f t="shared" si="0"/>
        <v>0</v>
      </c>
      <c r="H14" s="48">
        <f t="shared" si="1"/>
        <v>0</v>
      </c>
    </row>
    <row r="15" spans="3:10" x14ac:dyDescent="0.2">
      <c r="C15" s="17" t="s">
        <v>5</v>
      </c>
      <c r="D15" s="17"/>
      <c r="E15" s="49">
        <v>0</v>
      </c>
      <c r="F15" s="44"/>
      <c r="G15" s="48">
        <f t="shared" si="0"/>
        <v>0</v>
      </c>
      <c r="H15" s="48">
        <f t="shared" si="1"/>
        <v>0</v>
      </c>
    </row>
    <row r="16" spans="3:10" x14ac:dyDescent="0.2">
      <c r="C16" s="36" t="s">
        <v>6</v>
      </c>
      <c r="D16" s="36"/>
      <c r="E16" s="47">
        <v>0</v>
      </c>
      <c r="F16" s="44"/>
      <c r="G16" s="48">
        <f t="shared" si="0"/>
        <v>0</v>
      </c>
      <c r="H16" s="48">
        <f t="shared" si="1"/>
        <v>0</v>
      </c>
    </row>
    <row r="17" spans="2:17" x14ac:dyDescent="0.2">
      <c r="C17" s="17" t="s">
        <v>7</v>
      </c>
      <c r="D17" s="17"/>
      <c r="E17" s="49">
        <v>0</v>
      </c>
      <c r="F17" s="44"/>
      <c r="G17" s="48">
        <f t="shared" si="0"/>
        <v>0</v>
      </c>
      <c r="H17" s="48">
        <f t="shared" si="1"/>
        <v>0</v>
      </c>
    </row>
    <row r="18" spans="2:17" x14ac:dyDescent="0.2">
      <c r="C18" s="36" t="s">
        <v>8</v>
      </c>
      <c r="D18" s="36"/>
      <c r="E18" s="47">
        <v>0</v>
      </c>
      <c r="F18" s="44"/>
      <c r="G18" s="48">
        <f t="shared" si="0"/>
        <v>0</v>
      </c>
      <c r="H18" s="48">
        <f t="shared" si="1"/>
        <v>0</v>
      </c>
    </row>
    <row r="19" spans="2:17" x14ac:dyDescent="0.2">
      <c r="C19" s="17" t="s">
        <v>8</v>
      </c>
      <c r="D19" s="17"/>
      <c r="E19" s="49">
        <v>0</v>
      </c>
      <c r="F19" s="44"/>
      <c r="G19" s="48">
        <f t="shared" si="0"/>
        <v>0</v>
      </c>
      <c r="H19" s="48">
        <f t="shared" si="1"/>
        <v>0</v>
      </c>
    </row>
    <row r="20" spans="2:17" ht="17" thickBot="1" x14ac:dyDescent="0.25">
      <c r="C20" s="37" t="s">
        <v>8</v>
      </c>
      <c r="D20" s="37"/>
      <c r="E20" s="50">
        <v>0</v>
      </c>
      <c r="F20" s="44"/>
      <c r="G20" s="51">
        <f t="shared" si="0"/>
        <v>0</v>
      </c>
      <c r="H20" s="51">
        <f t="shared" si="1"/>
        <v>0</v>
      </c>
    </row>
    <row r="21" spans="2:17" ht="18" customHeight="1" thickTop="1" thickBot="1" x14ac:dyDescent="0.25">
      <c r="C21" s="4"/>
      <c r="D21" s="4"/>
      <c r="E21" s="44"/>
      <c r="F21" s="52" t="s">
        <v>20</v>
      </c>
      <c r="G21" s="53">
        <f>SUM(G9:G20)</f>
        <v>100000</v>
      </c>
      <c r="H21" s="53">
        <f>SUM(H9:H20)</f>
        <v>1200000</v>
      </c>
    </row>
    <row r="22" spans="2:17" ht="17" thickTop="1" x14ac:dyDescent="0.2"/>
    <row r="23" spans="2:17" ht="21" x14ac:dyDescent="0.25">
      <c r="B23" s="129" t="s">
        <v>180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</row>
    <row r="617" spans="2:2" x14ac:dyDescent="0.2">
      <c r="B617" s="1" t="s">
        <v>12</v>
      </c>
    </row>
    <row r="618" spans="2:2" x14ac:dyDescent="0.2">
      <c r="B618" s="1" t="s">
        <v>13</v>
      </c>
    </row>
    <row r="619" spans="2:2" x14ac:dyDescent="0.2">
      <c r="B619" s="1" t="s">
        <v>14</v>
      </c>
    </row>
    <row r="620" spans="2:2" x14ac:dyDescent="0.2">
      <c r="B620" s="1" t="s">
        <v>15</v>
      </c>
    </row>
    <row r="621" spans="2:2" x14ac:dyDescent="0.2">
      <c r="B621" s="1" t="s">
        <v>16</v>
      </c>
    </row>
    <row r="622" spans="2:2" x14ac:dyDescent="0.2">
      <c r="B622" s="1" t="s">
        <v>17</v>
      </c>
    </row>
    <row r="623" spans="2:2" x14ac:dyDescent="0.2">
      <c r="B623" s="1" t="s">
        <v>18</v>
      </c>
    </row>
  </sheetData>
  <sheetProtection algorithmName="SHA-512" hashValue="j9hQtJMxKkykBunmOd4jv+bn6gG7JIcU9giIXzNniSE2517N9jCQ6KSQt6hJlH4Ggbbz5Hzbt0hmIG9bOT9MGw==" saltValue="Lr4am9HuQ0YdXPVY/pT4CQ==" spinCount="100000" sheet="1" objects="1" scenarios="1"/>
  <mergeCells count="2">
    <mergeCell ref="B23:Q23"/>
    <mergeCell ref="E4:F5"/>
  </mergeCells>
  <dataValidations count="1">
    <dataValidation type="list" allowBlank="1" showInputMessage="1" showErrorMessage="1" sqref="D9:D20" xr:uid="{00000000-0002-0000-0200-000000000000}">
      <formula1>$B$617:$B$623</formula1>
    </dataValidation>
  </dataValidations>
  <hyperlinks>
    <hyperlink ref="B23" r:id="rId1" xr:uid="{44989D75-BB4B-A848-A551-1794B3918A30}"/>
  </hyperlinks>
  <pageMargins left="0.75" right="0.75" top="1" bottom="1" header="0.5" footer="0.5"/>
  <pageSetup orientation="portrait" horizontalDpi="4294967292" verticalDpi="429496729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7"/>
  <sheetViews>
    <sheetView showGridLines="0" topLeftCell="A163" zoomScaleNormal="100" zoomScalePageLayoutView="125" workbookViewId="0">
      <selection activeCell="E178" sqref="E178"/>
    </sheetView>
  </sheetViews>
  <sheetFormatPr baseColWidth="10" defaultRowHeight="14" x14ac:dyDescent="0.15"/>
  <cols>
    <col min="1" max="1" width="10.83203125" style="7"/>
    <col min="2" max="2" width="14.6640625" style="7" customWidth="1"/>
    <col min="3" max="3" width="29.1640625" style="7" bestFit="1" customWidth="1"/>
    <col min="4" max="6" width="14.1640625" style="7" customWidth="1"/>
    <col min="7" max="7" width="16.83203125" style="7" bestFit="1" customWidth="1"/>
    <col min="8" max="8" width="10.83203125" style="7"/>
    <col min="9" max="9" width="15.6640625" style="7" bestFit="1" customWidth="1"/>
    <col min="10" max="10" width="15.1640625" style="7" customWidth="1"/>
    <col min="11" max="16384" width="10.83203125" style="7"/>
  </cols>
  <sheetData>
    <row r="1" spans="1:12" ht="30" customHeight="1" x14ac:dyDescent="0.15"/>
    <row r="2" spans="1:12" ht="34" customHeight="1" x14ac:dyDescent="0.15"/>
    <row r="3" spans="1:12" ht="34" customHeight="1" x14ac:dyDescent="0.15"/>
    <row r="4" spans="1:12" ht="34" customHeight="1" x14ac:dyDescent="0.25">
      <c r="C4" s="5" t="s">
        <v>22</v>
      </c>
      <c r="D4" s="134" t="s">
        <v>184</v>
      </c>
      <c r="E4" s="134"/>
      <c r="F4" s="122"/>
      <c r="H4" s="134" t="s">
        <v>185</v>
      </c>
      <c r="I4" s="134"/>
      <c r="J4" s="97"/>
    </row>
    <row r="5" spans="1:12" x14ac:dyDescent="0.15">
      <c r="D5" s="134"/>
      <c r="E5" s="134"/>
      <c r="F5" s="122"/>
      <c r="H5" s="134"/>
      <c r="I5" s="134"/>
    </row>
    <row r="6" spans="1:12" ht="24" customHeight="1" thickBot="1" x14ac:dyDescent="0.2"/>
    <row r="7" spans="1:12" ht="23" thickTop="1" thickBot="1" x14ac:dyDescent="0.3">
      <c r="A7" s="6" t="s">
        <v>31</v>
      </c>
      <c r="C7" s="91" t="s">
        <v>0</v>
      </c>
      <c r="D7" s="91" t="s">
        <v>11</v>
      </c>
      <c r="E7" s="91" t="s">
        <v>188</v>
      </c>
      <c r="F7" s="91" t="s">
        <v>189</v>
      </c>
      <c r="G7" s="91" t="s">
        <v>144</v>
      </c>
      <c r="H7" s="21"/>
      <c r="I7" s="92" t="s">
        <v>14</v>
      </c>
      <c r="J7" s="92" t="s">
        <v>18</v>
      </c>
      <c r="K7" s="22"/>
      <c r="L7" s="22"/>
    </row>
    <row r="8" spans="1:12" ht="15" thickTop="1" x14ac:dyDescent="0.15">
      <c r="C8" s="9" t="s">
        <v>23</v>
      </c>
      <c r="D8" s="9" t="s">
        <v>12</v>
      </c>
      <c r="E8" s="10">
        <v>0</v>
      </c>
      <c r="F8" s="10">
        <v>0</v>
      </c>
      <c r="G8" s="23" t="b">
        <v>0</v>
      </c>
      <c r="I8" s="33">
        <f>IF(E8&gt;0,IF(D8="Mensual",E8,IF(D8="Bimestral",E8/2,IF(D8="Trimestral",E8/3,IF(D8="Semestral",E8/6,IF(D8="Quincenal",E8*2,IF(D8="Anual",E8/12,IF(D8="Semanal",E8*4,"Falta Frecuencia"))))))),0)</f>
        <v>0</v>
      </c>
      <c r="J8" s="34">
        <f>I8*12</f>
        <v>0</v>
      </c>
    </row>
    <row r="9" spans="1:12" x14ac:dyDescent="0.15">
      <c r="C9" s="14" t="s">
        <v>24</v>
      </c>
      <c r="D9" s="14"/>
      <c r="E9" s="15">
        <v>0</v>
      </c>
      <c r="F9" s="15">
        <v>0</v>
      </c>
      <c r="G9" s="24" t="b">
        <v>0</v>
      </c>
      <c r="I9" s="38">
        <f t="shared" ref="I9:I11" si="0">IF(E9&gt;0,IF(D9="Mensual",E9,IF(D9="Bimestral",E9/2,IF(D9="Trimestral",E9/3,IF(D9="Semestral",E9/6,IF(D9="Quincenal",E9*2,IF(D9="Anual",E9/12,IF(D9="Semanal",E9*4,"Falta Frecuencia"))))))),0)</f>
        <v>0</v>
      </c>
      <c r="J9" s="38">
        <f t="shared" ref="J9:J18" si="1">I9*12</f>
        <v>0</v>
      </c>
    </row>
    <row r="10" spans="1:12" x14ac:dyDescent="0.15">
      <c r="C10" s="9" t="s">
        <v>25</v>
      </c>
      <c r="D10" s="9"/>
      <c r="E10" s="10">
        <v>0</v>
      </c>
      <c r="F10" s="10">
        <v>0</v>
      </c>
      <c r="G10" s="24" t="b">
        <v>0</v>
      </c>
      <c r="I10" s="33">
        <f t="shared" si="0"/>
        <v>0</v>
      </c>
      <c r="J10" s="33">
        <f t="shared" si="1"/>
        <v>0</v>
      </c>
    </row>
    <row r="11" spans="1:12" x14ac:dyDescent="0.15">
      <c r="C11" s="14" t="s">
        <v>26</v>
      </c>
      <c r="D11" s="14"/>
      <c r="E11" s="15">
        <v>0</v>
      </c>
      <c r="F11" s="15">
        <v>0</v>
      </c>
      <c r="G11" s="24" t="b">
        <v>0</v>
      </c>
      <c r="I11" s="38">
        <f t="shared" si="0"/>
        <v>0</v>
      </c>
      <c r="J11" s="38">
        <f t="shared" si="1"/>
        <v>0</v>
      </c>
    </row>
    <row r="12" spans="1:12" x14ac:dyDescent="0.15">
      <c r="C12" s="9" t="s">
        <v>27</v>
      </c>
      <c r="D12" s="9"/>
      <c r="E12" s="10">
        <v>0</v>
      </c>
      <c r="F12" s="10">
        <v>0</v>
      </c>
      <c r="G12" s="24" t="b">
        <v>0</v>
      </c>
      <c r="I12" s="33">
        <f t="shared" ref="I12:I14" si="2">IF(E12&gt;0,IF(D12="Mensual",E12,IF(D12="Bimestral",E12/2,IF(D12="Trimestral",E12/3,IF(D12="Semestral",E12/6,IF(D12="Quincenal",E12*2,IF(D12="Anual",E12/12,IF(D12="Semanal",E12*4,"Falta Frecuencia"))))))),0)</f>
        <v>0</v>
      </c>
      <c r="J12" s="33">
        <f t="shared" si="1"/>
        <v>0</v>
      </c>
    </row>
    <row r="13" spans="1:12" x14ac:dyDescent="0.15">
      <c r="C13" s="14" t="s">
        <v>28</v>
      </c>
      <c r="D13" s="14"/>
      <c r="E13" s="15">
        <v>0</v>
      </c>
      <c r="F13" s="15">
        <v>0</v>
      </c>
      <c r="G13" s="24" t="b">
        <v>0</v>
      </c>
      <c r="I13" s="38">
        <f t="shared" si="2"/>
        <v>0</v>
      </c>
      <c r="J13" s="38">
        <f t="shared" si="1"/>
        <v>0</v>
      </c>
    </row>
    <row r="14" spans="1:12" x14ac:dyDescent="0.15">
      <c r="C14" s="9" t="s">
        <v>29</v>
      </c>
      <c r="D14" s="9"/>
      <c r="E14" s="10">
        <v>0</v>
      </c>
      <c r="F14" s="10">
        <v>0</v>
      </c>
      <c r="G14" s="24" t="b">
        <v>0</v>
      </c>
      <c r="I14" s="33">
        <f t="shared" si="2"/>
        <v>0</v>
      </c>
      <c r="J14" s="33">
        <f t="shared" si="1"/>
        <v>0</v>
      </c>
    </row>
    <row r="15" spans="1:12" x14ac:dyDescent="0.15">
      <c r="C15" s="14" t="s">
        <v>30</v>
      </c>
      <c r="D15" s="14"/>
      <c r="E15" s="15">
        <v>0</v>
      </c>
      <c r="F15" s="15">
        <v>0</v>
      </c>
      <c r="G15" s="24" t="b">
        <v>0</v>
      </c>
      <c r="I15" s="38">
        <f t="shared" ref="I15:I18" si="3">IF(E15&gt;0,IF(D15="Mensual",E15,IF(D15="Bimestral",E15/2,IF(D15="Trimestral",E15/3,IF(D15="Semestral",E15/6,IF(D15="Quincenal",E15*2,IF(D15="Anual",E15/12,IF(D15="Semanal",E15*4,"Falta Frecuencia"))))))),0)</f>
        <v>0</v>
      </c>
      <c r="J15" s="38">
        <f t="shared" si="1"/>
        <v>0</v>
      </c>
    </row>
    <row r="16" spans="1:12" x14ac:dyDescent="0.15">
      <c r="C16" s="9" t="s">
        <v>164</v>
      </c>
      <c r="D16" s="9"/>
      <c r="E16" s="10">
        <v>0</v>
      </c>
      <c r="F16" s="10">
        <v>0</v>
      </c>
      <c r="G16" s="24" t="b">
        <v>0</v>
      </c>
      <c r="I16" s="33">
        <f t="shared" si="3"/>
        <v>0</v>
      </c>
      <c r="J16" s="33">
        <f t="shared" si="1"/>
        <v>0</v>
      </c>
    </row>
    <row r="17" spans="1:12" x14ac:dyDescent="0.15">
      <c r="C17" s="14" t="s">
        <v>8</v>
      </c>
      <c r="D17" s="14"/>
      <c r="E17" s="15">
        <v>0</v>
      </c>
      <c r="F17" s="15">
        <v>0</v>
      </c>
      <c r="G17" s="24" t="b">
        <v>0</v>
      </c>
      <c r="I17" s="38">
        <f t="shared" ref="I17" si="4">IF(E17&gt;0,IF(D17="Mensual",E17,IF(D17="Bimestral",E17/2,IF(D17="Trimestral",E17/3,IF(D17="Semestral",E17/6,IF(D17="Quincenal",E17*2,IF(D17="Anual",E17/12,IF(D17="Semanal",E17*4,"Falta Frecuencia"))))))),0)</f>
        <v>0</v>
      </c>
      <c r="J17" s="38">
        <f t="shared" si="1"/>
        <v>0</v>
      </c>
    </row>
    <row r="18" spans="1:12" ht="15" thickBot="1" x14ac:dyDescent="0.2">
      <c r="C18" s="12" t="s">
        <v>8</v>
      </c>
      <c r="D18" s="12"/>
      <c r="E18" s="13">
        <v>0</v>
      </c>
      <c r="F18" s="13">
        <v>0</v>
      </c>
      <c r="G18" s="25" t="b">
        <v>0</v>
      </c>
      <c r="I18" s="35">
        <f t="shared" si="3"/>
        <v>0</v>
      </c>
      <c r="J18" s="35">
        <f t="shared" si="1"/>
        <v>0</v>
      </c>
    </row>
    <row r="19" spans="1:12" ht="16" thickTop="1" thickBot="1" x14ac:dyDescent="0.2">
      <c r="H19" s="8" t="s">
        <v>20</v>
      </c>
      <c r="I19" s="39">
        <f>SUM(I8:I18)</f>
        <v>0</v>
      </c>
      <c r="J19" s="39">
        <f>SUM(J8:J18)</f>
        <v>0</v>
      </c>
    </row>
    <row r="20" spans="1:12" ht="16" thickTop="1" thickBot="1" x14ac:dyDescent="0.2"/>
    <row r="21" spans="1:12" ht="23" thickTop="1" thickBot="1" x14ac:dyDescent="0.3">
      <c r="A21" s="6" t="s">
        <v>32</v>
      </c>
      <c r="C21" s="93" t="s">
        <v>0</v>
      </c>
      <c r="D21" s="93" t="s">
        <v>11</v>
      </c>
      <c r="E21" s="93" t="s">
        <v>19</v>
      </c>
      <c r="F21" s="93" t="s">
        <v>19</v>
      </c>
      <c r="G21" s="94" t="s">
        <v>144</v>
      </c>
      <c r="H21" s="26"/>
      <c r="I21" s="92" t="s">
        <v>14</v>
      </c>
      <c r="J21" s="92" t="s">
        <v>18</v>
      </c>
      <c r="K21" s="22"/>
      <c r="L21" s="22"/>
    </row>
    <row r="22" spans="1:12" ht="15" thickTop="1" x14ac:dyDescent="0.15">
      <c r="C22" s="9" t="s">
        <v>33</v>
      </c>
      <c r="D22" s="9"/>
      <c r="E22" s="10">
        <v>0</v>
      </c>
      <c r="F22" s="10">
        <v>0</v>
      </c>
      <c r="G22" s="27" t="b">
        <v>0</v>
      </c>
      <c r="H22" s="11"/>
      <c r="I22" s="33">
        <f>IF(E22&gt;0,IF(D22="Mensual",E22,IF(D22="Bimestral",E22/2,IF(D22="Trimestral",E22/3,IF(D22="Semestral",E22/6,IF(D22="Quincenal",E22*2,IF(D22="Anual",E22/12,IF(D22="Semanal",E22*4,"Falta Frecuencia"))))))),0)</f>
        <v>0</v>
      </c>
      <c r="J22" s="34">
        <f>I22*12</f>
        <v>0</v>
      </c>
    </row>
    <row r="23" spans="1:12" x14ac:dyDescent="0.15">
      <c r="C23" s="14" t="s">
        <v>34</v>
      </c>
      <c r="D23" s="14"/>
      <c r="E23" s="15">
        <v>0</v>
      </c>
      <c r="F23" s="15">
        <v>0</v>
      </c>
      <c r="G23" s="28" t="b">
        <v>0</v>
      </c>
      <c r="H23" s="11"/>
      <c r="I23" s="38">
        <f t="shared" ref="I23:I30" si="5">IF(E23&gt;0,IF(D23="Mensual",E23,IF(D23="Bimestral",E23/2,IF(D23="Trimestral",E23/3,IF(D23="Semestral",E23/6,IF(D23="Quincenal",E23*2,IF(D23="Anual",E23/12,IF(D23="Semanal",E23*4,"Falta Frecuencia"))))))),0)</f>
        <v>0</v>
      </c>
      <c r="J23" s="38">
        <f t="shared" ref="J23:J30" si="6">I23*12</f>
        <v>0</v>
      </c>
    </row>
    <row r="24" spans="1:12" x14ac:dyDescent="0.15">
      <c r="C24" s="9" t="s">
        <v>35</v>
      </c>
      <c r="D24" s="9"/>
      <c r="E24" s="10">
        <v>0</v>
      </c>
      <c r="F24" s="10">
        <v>0</v>
      </c>
      <c r="G24" s="28" t="b">
        <v>0</v>
      </c>
      <c r="H24" s="11"/>
      <c r="I24" s="33">
        <f t="shared" si="5"/>
        <v>0</v>
      </c>
      <c r="J24" s="33">
        <f t="shared" si="6"/>
        <v>0</v>
      </c>
    </row>
    <row r="25" spans="1:12" x14ac:dyDescent="0.15">
      <c r="C25" s="14" t="s">
        <v>36</v>
      </c>
      <c r="D25" s="14"/>
      <c r="E25" s="15">
        <v>0</v>
      </c>
      <c r="F25" s="15">
        <v>0</v>
      </c>
      <c r="G25" s="28" t="b">
        <v>0</v>
      </c>
      <c r="H25" s="11"/>
      <c r="I25" s="38">
        <f t="shared" si="5"/>
        <v>0</v>
      </c>
      <c r="J25" s="38">
        <f t="shared" si="6"/>
        <v>0</v>
      </c>
    </row>
    <row r="26" spans="1:12" x14ac:dyDescent="0.15">
      <c r="C26" s="9" t="s">
        <v>37</v>
      </c>
      <c r="D26" s="9"/>
      <c r="E26" s="10">
        <v>0</v>
      </c>
      <c r="F26" s="10">
        <v>0</v>
      </c>
      <c r="G26" s="28" t="b">
        <v>0</v>
      </c>
      <c r="H26" s="11"/>
      <c r="I26" s="33">
        <f t="shared" si="5"/>
        <v>0</v>
      </c>
      <c r="J26" s="33">
        <f t="shared" si="6"/>
        <v>0</v>
      </c>
    </row>
    <row r="27" spans="1:12" x14ac:dyDescent="0.15">
      <c r="C27" s="14" t="s">
        <v>38</v>
      </c>
      <c r="D27" s="14"/>
      <c r="E27" s="15">
        <v>0</v>
      </c>
      <c r="F27" s="15">
        <v>0</v>
      </c>
      <c r="G27" s="28" t="b">
        <v>0</v>
      </c>
      <c r="H27" s="11"/>
      <c r="I27" s="38">
        <f t="shared" si="5"/>
        <v>0</v>
      </c>
      <c r="J27" s="38">
        <f t="shared" si="6"/>
        <v>0</v>
      </c>
    </row>
    <row r="28" spans="1:12" x14ac:dyDescent="0.15">
      <c r="C28" s="9" t="s">
        <v>8</v>
      </c>
      <c r="D28" s="9"/>
      <c r="E28" s="10">
        <v>0</v>
      </c>
      <c r="F28" s="10">
        <v>0</v>
      </c>
      <c r="G28" s="28" t="b">
        <v>0</v>
      </c>
      <c r="H28" s="11"/>
      <c r="I28" s="33">
        <f t="shared" si="5"/>
        <v>0</v>
      </c>
      <c r="J28" s="33">
        <f t="shared" si="6"/>
        <v>0</v>
      </c>
    </row>
    <row r="29" spans="1:12" x14ac:dyDescent="0.15">
      <c r="C29" s="14" t="s">
        <v>8</v>
      </c>
      <c r="D29" s="14"/>
      <c r="E29" s="15">
        <v>0</v>
      </c>
      <c r="F29" s="15">
        <v>0</v>
      </c>
      <c r="G29" s="28" t="b">
        <v>0</v>
      </c>
      <c r="H29" s="11"/>
      <c r="I29" s="38">
        <f t="shared" si="5"/>
        <v>0</v>
      </c>
      <c r="J29" s="38">
        <f t="shared" si="6"/>
        <v>0</v>
      </c>
    </row>
    <row r="30" spans="1:12" ht="15" thickBot="1" x14ac:dyDescent="0.2">
      <c r="C30" s="12" t="s">
        <v>8</v>
      </c>
      <c r="D30" s="12"/>
      <c r="E30" s="13">
        <v>0</v>
      </c>
      <c r="F30" s="13">
        <v>0</v>
      </c>
      <c r="G30" s="29" t="b">
        <v>0</v>
      </c>
      <c r="H30" s="11"/>
      <c r="I30" s="35">
        <f t="shared" si="5"/>
        <v>0</v>
      </c>
      <c r="J30" s="35">
        <f t="shared" si="6"/>
        <v>0</v>
      </c>
    </row>
    <row r="31" spans="1:12" ht="16" thickTop="1" thickBot="1" x14ac:dyDescent="0.2">
      <c r="C31" s="11"/>
      <c r="D31" s="11"/>
      <c r="E31" s="11"/>
      <c r="F31" s="11"/>
      <c r="G31" s="11"/>
      <c r="H31" s="30" t="s">
        <v>20</v>
      </c>
      <c r="I31" s="39">
        <f>SUM(I22:I30)</f>
        <v>0</v>
      </c>
      <c r="J31" s="39">
        <f>SUM(J22:J30)</f>
        <v>0</v>
      </c>
    </row>
    <row r="32" spans="1:12" ht="16" thickTop="1" thickBot="1" x14ac:dyDescent="0.2">
      <c r="C32" s="11"/>
      <c r="D32" s="11"/>
      <c r="E32" s="11"/>
      <c r="F32" s="11"/>
      <c r="G32" s="11"/>
      <c r="H32" s="11"/>
    </row>
    <row r="33" spans="1:12" ht="23" thickTop="1" thickBot="1" x14ac:dyDescent="0.3">
      <c r="A33" s="6" t="s">
        <v>39</v>
      </c>
      <c r="C33" s="93" t="s">
        <v>0</v>
      </c>
      <c r="D33" s="93" t="s">
        <v>11</v>
      </c>
      <c r="E33" s="93" t="s">
        <v>19</v>
      </c>
      <c r="F33" s="93" t="s">
        <v>19</v>
      </c>
      <c r="G33" s="94" t="s">
        <v>144</v>
      </c>
      <c r="H33" s="26"/>
      <c r="I33" s="92" t="s">
        <v>14</v>
      </c>
      <c r="J33" s="92" t="s">
        <v>18</v>
      </c>
      <c r="K33" s="22"/>
      <c r="L33" s="22"/>
    </row>
    <row r="34" spans="1:12" ht="15" thickTop="1" x14ac:dyDescent="0.15">
      <c r="C34" s="9" t="s">
        <v>40</v>
      </c>
      <c r="D34" s="9"/>
      <c r="E34" s="10">
        <v>0</v>
      </c>
      <c r="F34" s="10">
        <v>0</v>
      </c>
      <c r="G34" s="23" t="b">
        <v>0</v>
      </c>
      <c r="H34" s="11"/>
      <c r="I34" s="33">
        <f>IF(E34&gt;0,IF(D34="Mensual",E34,IF(D34="Bimestral",E34/2,IF(D34="Trimestral",E34/3,IF(D34="Semestral",E34/6,IF(D34="Quincenal",E34*2,IF(D34="Anual",E34/12,IF(D34="Semanal",E34*4,"Falta Frecuencia"))))))),0)</f>
        <v>0</v>
      </c>
      <c r="J34" s="34">
        <f>I34*12</f>
        <v>0</v>
      </c>
    </row>
    <row r="35" spans="1:12" x14ac:dyDescent="0.15">
      <c r="C35" s="14" t="s">
        <v>41</v>
      </c>
      <c r="D35" s="14"/>
      <c r="E35" s="15">
        <v>0</v>
      </c>
      <c r="F35" s="15">
        <v>0</v>
      </c>
      <c r="G35" s="24" t="b">
        <v>0</v>
      </c>
      <c r="H35" s="11"/>
      <c r="I35" s="38">
        <f t="shared" ref="I35:I42" si="7">IF(E35&gt;0,IF(D35="Mensual",E35,IF(D35="Bimestral",E35/2,IF(D35="Trimestral",E35/3,IF(D35="Semestral",E35/6,IF(D35="Quincenal",E35*2,IF(D35="Anual",E35/12,IF(D35="Semanal",E35*4,"Falta Frecuencia"))))))),0)</f>
        <v>0</v>
      </c>
      <c r="J35" s="38">
        <f t="shared" ref="J35:J42" si="8">I35*12</f>
        <v>0</v>
      </c>
    </row>
    <row r="36" spans="1:12" x14ac:dyDescent="0.15">
      <c r="C36" s="9" t="s">
        <v>42</v>
      </c>
      <c r="D36" s="9"/>
      <c r="E36" s="10">
        <v>0</v>
      </c>
      <c r="F36" s="10">
        <v>0</v>
      </c>
      <c r="G36" s="24" t="b">
        <v>0</v>
      </c>
      <c r="H36" s="11"/>
      <c r="I36" s="33">
        <f t="shared" si="7"/>
        <v>0</v>
      </c>
      <c r="J36" s="33">
        <f t="shared" si="8"/>
        <v>0</v>
      </c>
    </row>
    <row r="37" spans="1:12" x14ac:dyDescent="0.15">
      <c r="C37" s="14" t="s">
        <v>43</v>
      </c>
      <c r="D37" s="14"/>
      <c r="E37" s="15">
        <v>0</v>
      </c>
      <c r="F37" s="15">
        <v>0</v>
      </c>
      <c r="G37" s="24" t="b">
        <v>0</v>
      </c>
      <c r="H37" s="11"/>
      <c r="I37" s="38">
        <f t="shared" si="7"/>
        <v>0</v>
      </c>
      <c r="J37" s="38">
        <f t="shared" si="8"/>
        <v>0</v>
      </c>
    </row>
    <row r="38" spans="1:12" x14ac:dyDescent="0.15">
      <c r="C38" s="9" t="s">
        <v>44</v>
      </c>
      <c r="D38" s="9"/>
      <c r="E38" s="10">
        <v>0</v>
      </c>
      <c r="F38" s="10">
        <v>0</v>
      </c>
      <c r="G38" s="24" t="b">
        <v>0</v>
      </c>
      <c r="H38" s="11"/>
      <c r="I38" s="33">
        <f t="shared" si="7"/>
        <v>0</v>
      </c>
      <c r="J38" s="33">
        <f t="shared" si="8"/>
        <v>0</v>
      </c>
    </row>
    <row r="39" spans="1:12" x14ac:dyDescent="0.15">
      <c r="C39" s="14" t="s">
        <v>45</v>
      </c>
      <c r="D39" s="14"/>
      <c r="E39" s="15">
        <v>0</v>
      </c>
      <c r="F39" s="15">
        <v>0</v>
      </c>
      <c r="G39" s="24" t="b">
        <v>0</v>
      </c>
      <c r="H39" s="11"/>
      <c r="I39" s="33">
        <f t="shared" si="7"/>
        <v>0</v>
      </c>
      <c r="J39" s="33">
        <f t="shared" si="8"/>
        <v>0</v>
      </c>
    </row>
    <row r="40" spans="1:12" x14ac:dyDescent="0.15">
      <c r="C40" s="9" t="s">
        <v>46</v>
      </c>
      <c r="D40" s="9"/>
      <c r="E40" s="10">
        <v>0</v>
      </c>
      <c r="F40" s="10">
        <v>0</v>
      </c>
      <c r="G40" s="24" t="b">
        <v>0</v>
      </c>
      <c r="H40" s="11"/>
      <c r="I40" s="33">
        <f t="shared" si="7"/>
        <v>0</v>
      </c>
      <c r="J40" s="33">
        <f t="shared" si="8"/>
        <v>0</v>
      </c>
    </row>
    <row r="41" spans="1:12" x14ac:dyDescent="0.15">
      <c r="C41" s="14" t="s">
        <v>89</v>
      </c>
      <c r="D41" s="14"/>
      <c r="E41" s="15">
        <v>0</v>
      </c>
      <c r="F41" s="15">
        <v>0</v>
      </c>
      <c r="G41" s="24" t="b">
        <v>0</v>
      </c>
      <c r="H41" s="11"/>
      <c r="I41" s="33">
        <f t="shared" si="7"/>
        <v>0</v>
      </c>
      <c r="J41" s="33">
        <f t="shared" si="8"/>
        <v>0</v>
      </c>
    </row>
    <row r="42" spans="1:12" ht="15" thickBot="1" x14ac:dyDescent="0.2">
      <c r="C42" s="12" t="s">
        <v>8</v>
      </c>
      <c r="D42" s="12"/>
      <c r="E42" s="13">
        <v>0</v>
      </c>
      <c r="F42" s="13">
        <v>0</v>
      </c>
      <c r="G42" s="25" t="b">
        <v>0</v>
      </c>
      <c r="H42" s="11"/>
      <c r="I42" s="35">
        <f t="shared" si="7"/>
        <v>0</v>
      </c>
      <c r="J42" s="35">
        <f t="shared" si="8"/>
        <v>0</v>
      </c>
    </row>
    <row r="43" spans="1:12" ht="16" thickTop="1" thickBot="1" x14ac:dyDescent="0.2">
      <c r="C43" s="11"/>
      <c r="D43" s="11"/>
      <c r="E43" s="11"/>
      <c r="F43" s="11"/>
      <c r="G43" s="11"/>
      <c r="H43" s="30" t="s">
        <v>20</v>
      </c>
      <c r="I43" s="39">
        <f>SUM(I34:I42)</f>
        <v>0</v>
      </c>
      <c r="J43" s="39">
        <f>SUM(J34:J42)</f>
        <v>0</v>
      </c>
    </row>
    <row r="44" spans="1:12" ht="16" thickTop="1" thickBot="1" x14ac:dyDescent="0.2">
      <c r="C44" s="11"/>
      <c r="D44" s="11"/>
      <c r="E44" s="11"/>
      <c r="F44" s="11"/>
      <c r="G44" s="11"/>
      <c r="H44" s="11"/>
    </row>
    <row r="45" spans="1:12" ht="23" thickTop="1" thickBot="1" x14ac:dyDescent="0.3">
      <c r="A45" s="6" t="s">
        <v>47</v>
      </c>
      <c r="C45" s="93" t="s">
        <v>0</v>
      </c>
      <c r="D45" s="93" t="s">
        <v>11</v>
      </c>
      <c r="E45" s="93" t="s">
        <v>19</v>
      </c>
      <c r="F45" s="93" t="s">
        <v>19</v>
      </c>
      <c r="G45" s="94" t="s">
        <v>144</v>
      </c>
      <c r="H45" s="26"/>
      <c r="I45" s="91" t="s">
        <v>14</v>
      </c>
      <c r="J45" s="91" t="s">
        <v>18</v>
      </c>
      <c r="K45" s="22"/>
      <c r="L45" s="22"/>
    </row>
    <row r="46" spans="1:12" ht="15" thickTop="1" x14ac:dyDescent="0.15">
      <c r="C46" s="9" t="s">
        <v>48</v>
      </c>
      <c r="D46" s="9"/>
      <c r="E46" s="10">
        <v>0</v>
      </c>
      <c r="F46" s="10">
        <v>0</v>
      </c>
      <c r="G46" s="23" t="b">
        <v>0</v>
      </c>
      <c r="H46" s="11"/>
      <c r="I46" s="33">
        <f>IF(E46&gt;0,IF(D46="Mensual",E46,IF(D46="Bimestral",E46/2,IF(D46="Trimestral",E46/3,IF(D46="Semestral",E46/6,IF(D46="Quincenal",E46*2,IF(D46="Anual",E46/12,IF(D46="Semanal",E46*4,"Falta Frecuencia"))))))),0)</f>
        <v>0</v>
      </c>
      <c r="J46" s="34">
        <f>I46*12</f>
        <v>0</v>
      </c>
    </row>
    <row r="47" spans="1:12" x14ac:dyDescent="0.15">
      <c r="C47" s="14" t="s">
        <v>49</v>
      </c>
      <c r="D47" s="14"/>
      <c r="E47" s="15">
        <v>0</v>
      </c>
      <c r="F47" s="15">
        <v>0</v>
      </c>
      <c r="G47" s="24" t="b">
        <v>0</v>
      </c>
      <c r="H47" s="11"/>
      <c r="I47" s="38">
        <f t="shared" ref="I47:I62" si="9">IF(E47&gt;0,IF(D47="Mensual",E47,IF(D47="Bimestral",E47/2,IF(D47="Trimestral",E47/3,IF(D47="Semestral",E47/6,IF(D47="Quincenal",E47*2,IF(D47="Anual",E47/12,IF(D47="Semanal",E47*4,"Falta Frecuencia"))))))),0)</f>
        <v>0</v>
      </c>
      <c r="J47" s="38">
        <f t="shared" ref="J47:J62" si="10">I47*12</f>
        <v>0</v>
      </c>
    </row>
    <row r="48" spans="1:12" x14ac:dyDescent="0.15">
      <c r="C48" s="9" t="s">
        <v>50</v>
      </c>
      <c r="D48" s="9"/>
      <c r="E48" s="10">
        <v>0</v>
      </c>
      <c r="F48" s="10">
        <v>0</v>
      </c>
      <c r="G48" s="24" t="b">
        <v>0</v>
      </c>
      <c r="H48" s="11"/>
      <c r="I48" s="33">
        <f t="shared" si="9"/>
        <v>0</v>
      </c>
      <c r="J48" s="33">
        <f t="shared" si="10"/>
        <v>0</v>
      </c>
    </row>
    <row r="49" spans="3:10" x14ac:dyDescent="0.15">
      <c r="C49" s="14" t="s">
        <v>51</v>
      </c>
      <c r="D49" s="14"/>
      <c r="E49" s="15">
        <v>0</v>
      </c>
      <c r="F49" s="15">
        <v>0</v>
      </c>
      <c r="G49" s="24" t="b">
        <v>0</v>
      </c>
      <c r="H49" s="11"/>
      <c r="I49" s="38">
        <f t="shared" si="9"/>
        <v>0</v>
      </c>
      <c r="J49" s="38">
        <f t="shared" si="10"/>
        <v>0</v>
      </c>
    </row>
    <row r="50" spans="3:10" x14ac:dyDescent="0.15">
      <c r="C50" s="9" t="s">
        <v>52</v>
      </c>
      <c r="D50" s="9"/>
      <c r="E50" s="10">
        <v>0</v>
      </c>
      <c r="F50" s="10">
        <v>0</v>
      </c>
      <c r="G50" s="24" t="b">
        <v>0</v>
      </c>
      <c r="H50" s="11"/>
      <c r="I50" s="33">
        <f t="shared" si="9"/>
        <v>0</v>
      </c>
      <c r="J50" s="33">
        <f t="shared" si="10"/>
        <v>0</v>
      </c>
    </row>
    <row r="51" spans="3:10" x14ac:dyDescent="0.15">
      <c r="C51" s="14" t="s">
        <v>53</v>
      </c>
      <c r="D51" s="14"/>
      <c r="E51" s="15">
        <v>0</v>
      </c>
      <c r="F51" s="15">
        <v>0</v>
      </c>
      <c r="G51" s="24" t="b">
        <v>0</v>
      </c>
      <c r="H51" s="11"/>
      <c r="I51" s="38">
        <f t="shared" si="9"/>
        <v>0</v>
      </c>
      <c r="J51" s="38">
        <f t="shared" si="10"/>
        <v>0</v>
      </c>
    </row>
    <row r="52" spans="3:10" x14ac:dyDescent="0.15">
      <c r="C52" s="9" t="s">
        <v>54</v>
      </c>
      <c r="D52" s="9"/>
      <c r="E52" s="10">
        <v>0</v>
      </c>
      <c r="F52" s="10">
        <v>0</v>
      </c>
      <c r="G52" s="24" t="b">
        <v>0</v>
      </c>
      <c r="H52" s="11"/>
      <c r="I52" s="33">
        <f t="shared" si="9"/>
        <v>0</v>
      </c>
      <c r="J52" s="33">
        <f t="shared" si="10"/>
        <v>0</v>
      </c>
    </row>
    <row r="53" spans="3:10" x14ac:dyDescent="0.15">
      <c r="C53" s="14" t="s">
        <v>55</v>
      </c>
      <c r="D53" s="14"/>
      <c r="E53" s="15">
        <v>0</v>
      </c>
      <c r="F53" s="15">
        <v>0</v>
      </c>
      <c r="G53" s="24" t="b">
        <v>0</v>
      </c>
      <c r="H53" s="11"/>
      <c r="I53" s="38">
        <f t="shared" si="9"/>
        <v>0</v>
      </c>
      <c r="J53" s="38">
        <f t="shared" si="10"/>
        <v>0</v>
      </c>
    </row>
    <row r="54" spans="3:10" x14ac:dyDescent="0.15">
      <c r="C54" s="9" t="s">
        <v>56</v>
      </c>
      <c r="D54" s="9"/>
      <c r="E54" s="10">
        <v>0</v>
      </c>
      <c r="F54" s="10">
        <v>0</v>
      </c>
      <c r="G54" s="24" t="b">
        <v>0</v>
      </c>
      <c r="H54" s="11"/>
      <c r="I54" s="33">
        <f t="shared" ref="I54:I57" si="11">IF(E54&gt;0,IF(D54="Mensual",E54,IF(D54="Bimestral",E54/2,IF(D54="Trimestral",E54/3,IF(D54="Semestral",E54/6,IF(D54="Quincenal",E54*2,IF(D54="Anual",E54/12,IF(D54="Semanal",E54*4,"Falta Frecuencia"))))))),0)</f>
        <v>0</v>
      </c>
      <c r="J54" s="33">
        <f t="shared" si="10"/>
        <v>0</v>
      </c>
    </row>
    <row r="55" spans="3:10" x14ac:dyDescent="0.15">
      <c r="C55" s="14" t="s">
        <v>57</v>
      </c>
      <c r="D55" s="14"/>
      <c r="E55" s="15">
        <v>0</v>
      </c>
      <c r="F55" s="15">
        <v>0</v>
      </c>
      <c r="G55" s="24" t="b">
        <v>0</v>
      </c>
      <c r="H55" s="11"/>
      <c r="I55" s="38">
        <f t="shared" si="11"/>
        <v>0</v>
      </c>
      <c r="J55" s="38">
        <f t="shared" si="10"/>
        <v>0</v>
      </c>
    </row>
    <row r="56" spans="3:10" x14ac:dyDescent="0.15">
      <c r="C56" s="9" t="s">
        <v>58</v>
      </c>
      <c r="D56" s="9"/>
      <c r="E56" s="10">
        <v>0</v>
      </c>
      <c r="F56" s="10">
        <v>0</v>
      </c>
      <c r="G56" s="24" t="b">
        <v>0</v>
      </c>
      <c r="H56" s="11"/>
      <c r="I56" s="33">
        <f t="shared" si="11"/>
        <v>0</v>
      </c>
      <c r="J56" s="33">
        <f t="shared" si="10"/>
        <v>0</v>
      </c>
    </row>
    <row r="57" spans="3:10" x14ac:dyDescent="0.15">
      <c r="C57" s="14" t="s">
        <v>59</v>
      </c>
      <c r="D57" s="14"/>
      <c r="E57" s="15">
        <v>0</v>
      </c>
      <c r="F57" s="15">
        <v>0</v>
      </c>
      <c r="G57" s="24" t="b">
        <v>0</v>
      </c>
      <c r="H57" s="11"/>
      <c r="I57" s="38">
        <f t="shared" si="11"/>
        <v>0</v>
      </c>
      <c r="J57" s="38">
        <f t="shared" si="10"/>
        <v>0</v>
      </c>
    </row>
    <row r="58" spans="3:10" x14ac:dyDescent="0.15">
      <c r="C58" s="9" t="s">
        <v>60</v>
      </c>
      <c r="D58" s="9"/>
      <c r="E58" s="10">
        <v>0</v>
      </c>
      <c r="F58" s="10">
        <v>0</v>
      </c>
      <c r="G58" s="24" t="b">
        <v>0</v>
      </c>
      <c r="H58" s="11"/>
      <c r="I58" s="33">
        <f t="shared" si="9"/>
        <v>0</v>
      </c>
      <c r="J58" s="33">
        <f t="shared" si="10"/>
        <v>0</v>
      </c>
    </row>
    <row r="59" spans="3:10" x14ac:dyDescent="0.15">
      <c r="C59" s="14" t="s">
        <v>61</v>
      </c>
      <c r="D59" s="14"/>
      <c r="E59" s="15">
        <v>0</v>
      </c>
      <c r="F59" s="15">
        <v>0</v>
      </c>
      <c r="G59" s="24" t="b">
        <v>0</v>
      </c>
      <c r="H59" s="11"/>
      <c r="I59" s="38">
        <f t="shared" si="9"/>
        <v>0</v>
      </c>
      <c r="J59" s="38">
        <f t="shared" si="10"/>
        <v>0</v>
      </c>
    </row>
    <row r="60" spans="3:10" x14ac:dyDescent="0.15">
      <c r="C60" s="9" t="s">
        <v>8</v>
      </c>
      <c r="D60" s="9"/>
      <c r="E60" s="10">
        <v>0</v>
      </c>
      <c r="F60" s="10">
        <v>0</v>
      </c>
      <c r="G60" s="24" t="b">
        <v>0</v>
      </c>
      <c r="H60" s="11"/>
      <c r="I60" s="33">
        <f t="shared" si="9"/>
        <v>0</v>
      </c>
      <c r="J60" s="33">
        <f t="shared" si="10"/>
        <v>0</v>
      </c>
    </row>
    <row r="61" spans="3:10" x14ac:dyDescent="0.15">
      <c r="C61" s="14" t="s">
        <v>8</v>
      </c>
      <c r="D61" s="14"/>
      <c r="E61" s="15">
        <v>0</v>
      </c>
      <c r="F61" s="15">
        <v>0</v>
      </c>
      <c r="G61" s="24" t="b">
        <v>0</v>
      </c>
      <c r="H61" s="11"/>
      <c r="I61" s="38">
        <f t="shared" ref="I61" si="12">IF(E61&gt;0,IF(D61="Mensual",E61,IF(D61="Bimestral",E61/2,IF(D61="Trimestral",E61/3,IF(D61="Semestral",E61/6,IF(D61="Quincenal",E61*2,IF(D61="Anual",E61/12,IF(D61="Semanal",E61*4,"Falta Frecuencia"))))))),0)</f>
        <v>0</v>
      </c>
      <c r="J61" s="38">
        <f t="shared" si="10"/>
        <v>0</v>
      </c>
    </row>
    <row r="62" spans="3:10" ht="15" thickBot="1" x14ac:dyDescent="0.2">
      <c r="C62" s="12" t="s">
        <v>8</v>
      </c>
      <c r="D62" s="12"/>
      <c r="E62" s="13">
        <v>0</v>
      </c>
      <c r="F62" s="13">
        <v>0</v>
      </c>
      <c r="G62" s="25" t="b">
        <v>0</v>
      </c>
      <c r="H62" s="11"/>
      <c r="I62" s="35">
        <f t="shared" si="9"/>
        <v>0</v>
      </c>
      <c r="J62" s="35">
        <f t="shared" si="10"/>
        <v>0</v>
      </c>
    </row>
    <row r="63" spans="3:10" ht="16" thickTop="1" thickBot="1" x14ac:dyDescent="0.2">
      <c r="C63" s="11"/>
      <c r="D63" s="11"/>
      <c r="E63" s="11"/>
      <c r="F63" s="11"/>
      <c r="G63" s="11"/>
      <c r="H63" s="30" t="s">
        <v>20</v>
      </c>
      <c r="I63" s="39">
        <f>SUM(I46:I62)</f>
        <v>0</v>
      </c>
      <c r="J63" s="39">
        <f>SUM(J46:J62)</f>
        <v>0</v>
      </c>
    </row>
    <row r="64" spans="3:10" ht="16" thickTop="1" thickBot="1" x14ac:dyDescent="0.2">
      <c r="C64" s="11"/>
      <c r="D64" s="11"/>
      <c r="E64" s="11"/>
      <c r="F64" s="11"/>
      <c r="G64" s="11"/>
      <c r="H64" s="11"/>
    </row>
    <row r="65" spans="1:12" ht="23" thickTop="1" thickBot="1" x14ac:dyDescent="0.3">
      <c r="A65" s="6" t="s">
        <v>62</v>
      </c>
      <c r="C65" s="93" t="s">
        <v>0</v>
      </c>
      <c r="D65" s="93" t="s">
        <v>11</v>
      </c>
      <c r="E65" s="93" t="s">
        <v>19</v>
      </c>
      <c r="F65" s="93" t="s">
        <v>19</v>
      </c>
      <c r="G65" s="94" t="s">
        <v>144</v>
      </c>
      <c r="H65" s="26"/>
      <c r="I65" s="91" t="s">
        <v>14</v>
      </c>
      <c r="J65" s="91" t="s">
        <v>18</v>
      </c>
      <c r="K65" s="22"/>
      <c r="L65" s="22"/>
    </row>
    <row r="66" spans="1:12" ht="15" thickTop="1" x14ac:dyDescent="0.15">
      <c r="C66" s="9" t="s">
        <v>63</v>
      </c>
      <c r="D66" s="9"/>
      <c r="E66" s="10">
        <v>0</v>
      </c>
      <c r="F66" s="10">
        <v>0</v>
      </c>
      <c r="G66" s="23" t="b">
        <v>0</v>
      </c>
      <c r="H66" s="11"/>
      <c r="I66" s="33">
        <f>IF(E66&gt;0,IF(D66="Mensual",E66,IF(D66="Bimestral",E66/2,IF(D66="Trimestral",E66/3,IF(D66="Semestral",E66/6,IF(D66="Quincenal",E66*2,IF(D66="Anual",E66/12,IF(D66="Semanal",E66*4,"Falta Frecuencia"))))))),0)</f>
        <v>0</v>
      </c>
      <c r="J66" s="34">
        <f>I66*12</f>
        <v>0</v>
      </c>
    </row>
    <row r="67" spans="1:12" x14ac:dyDescent="0.15">
      <c r="C67" s="14" t="s">
        <v>64</v>
      </c>
      <c r="D67" s="14"/>
      <c r="E67" s="15">
        <v>0</v>
      </c>
      <c r="F67" s="15">
        <v>0</v>
      </c>
      <c r="G67" s="24" t="b">
        <v>0</v>
      </c>
      <c r="H67" s="11"/>
      <c r="I67" s="38">
        <f t="shared" ref="I67:I72" si="13">IF(E67&gt;0,IF(D67="Mensual",E67,IF(D67="Bimestral",E67/2,IF(D67="Trimestral",E67/3,IF(D67="Semestral",E67/6,IF(D67="Quincenal",E67*2,IF(D67="Anual",E67/12,IF(D67="Semanal",E67*4,"Falta Frecuencia"))))))),0)</f>
        <v>0</v>
      </c>
      <c r="J67" s="38">
        <f t="shared" ref="J67:J72" si="14">I67*12</f>
        <v>0</v>
      </c>
    </row>
    <row r="68" spans="1:12" x14ac:dyDescent="0.15">
      <c r="C68" s="9" t="s">
        <v>65</v>
      </c>
      <c r="D68" s="9"/>
      <c r="E68" s="10">
        <v>0</v>
      </c>
      <c r="F68" s="10">
        <v>0</v>
      </c>
      <c r="G68" s="24" t="b">
        <v>0</v>
      </c>
      <c r="H68" s="11"/>
      <c r="I68" s="33">
        <f t="shared" si="13"/>
        <v>0</v>
      </c>
      <c r="J68" s="33">
        <f t="shared" si="14"/>
        <v>0</v>
      </c>
    </row>
    <row r="69" spans="1:12" x14ac:dyDescent="0.15">
      <c r="C69" s="14" t="s">
        <v>66</v>
      </c>
      <c r="D69" s="14"/>
      <c r="E69" s="15">
        <v>0</v>
      </c>
      <c r="F69" s="15">
        <v>0</v>
      </c>
      <c r="G69" s="24" t="b">
        <v>0</v>
      </c>
      <c r="H69" s="11"/>
      <c r="I69" s="38">
        <f t="shared" si="13"/>
        <v>0</v>
      </c>
      <c r="J69" s="38">
        <f t="shared" si="14"/>
        <v>0</v>
      </c>
    </row>
    <row r="70" spans="1:12" x14ac:dyDescent="0.15">
      <c r="C70" s="9" t="s">
        <v>46</v>
      </c>
      <c r="D70" s="9"/>
      <c r="E70" s="10">
        <v>0</v>
      </c>
      <c r="F70" s="10">
        <v>0</v>
      </c>
      <c r="G70" s="24" t="b">
        <v>0</v>
      </c>
      <c r="H70" s="11"/>
      <c r="I70" s="33">
        <f t="shared" si="13"/>
        <v>0</v>
      </c>
      <c r="J70" s="33">
        <f t="shared" si="14"/>
        <v>0</v>
      </c>
    </row>
    <row r="71" spans="1:12" x14ac:dyDescent="0.15">
      <c r="C71" s="14" t="s">
        <v>8</v>
      </c>
      <c r="D71" s="14"/>
      <c r="E71" s="15">
        <v>0</v>
      </c>
      <c r="F71" s="15">
        <v>0</v>
      </c>
      <c r="G71" s="24" t="b">
        <v>0</v>
      </c>
      <c r="H71" s="11"/>
      <c r="I71" s="38">
        <f t="shared" si="13"/>
        <v>0</v>
      </c>
      <c r="J71" s="38">
        <f t="shared" si="14"/>
        <v>0</v>
      </c>
    </row>
    <row r="72" spans="1:12" ht="15" thickBot="1" x14ac:dyDescent="0.2">
      <c r="C72" s="12" t="s">
        <v>8</v>
      </c>
      <c r="D72" s="12"/>
      <c r="E72" s="13">
        <v>0</v>
      </c>
      <c r="F72" s="13">
        <v>0</v>
      </c>
      <c r="G72" s="25" t="b">
        <v>0</v>
      </c>
      <c r="H72" s="11"/>
      <c r="I72" s="35">
        <f t="shared" si="13"/>
        <v>0</v>
      </c>
      <c r="J72" s="35">
        <f t="shared" si="14"/>
        <v>0</v>
      </c>
    </row>
    <row r="73" spans="1:12" ht="16" thickTop="1" thickBot="1" x14ac:dyDescent="0.2">
      <c r="C73" s="11"/>
      <c r="D73" s="11"/>
      <c r="E73" s="11"/>
      <c r="F73" s="11"/>
      <c r="G73" s="11"/>
      <c r="H73" s="30" t="s">
        <v>20</v>
      </c>
      <c r="I73" s="39">
        <f>SUM(I66:I72)</f>
        <v>0</v>
      </c>
      <c r="J73" s="39">
        <f>SUM(J66:J72)</f>
        <v>0</v>
      </c>
    </row>
    <row r="74" spans="1:12" ht="16" thickTop="1" thickBot="1" x14ac:dyDescent="0.2">
      <c r="C74" s="11"/>
      <c r="D74" s="11"/>
      <c r="E74" s="11"/>
      <c r="F74" s="11"/>
      <c r="G74" s="11"/>
      <c r="H74" s="11"/>
    </row>
    <row r="75" spans="1:12" ht="23" thickTop="1" thickBot="1" x14ac:dyDescent="0.3">
      <c r="A75" s="6" t="s">
        <v>67</v>
      </c>
      <c r="C75" s="95" t="s">
        <v>0</v>
      </c>
      <c r="D75" s="95" t="s">
        <v>11</v>
      </c>
      <c r="E75" s="95" t="s">
        <v>19</v>
      </c>
      <c r="F75" s="95" t="s">
        <v>19</v>
      </c>
      <c r="G75" s="96" t="s">
        <v>144</v>
      </c>
      <c r="H75" s="26"/>
      <c r="I75" s="91" t="s">
        <v>14</v>
      </c>
      <c r="J75" s="91" t="s">
        <v>18</v>
      </c>
      <c r="K75" s="22"/>
      <c r="L75" s="22"/>
    </row>
    <row r="76" spans="1:12" ht="15" thickTop="1" x14ac:dyDescent="0.15">
      <c r="C76" s="9" t="s">
        <v>68</v>
      </c>
      <c r="D76" s="9"/>
      <c r="E76" s="10">
        <v>0</v>
      </c>
      <c r="F76" s="10">
        <v>0</v>
      </c>
      <c r="G76" s="23" t="b">
        <v>0</v>
      </c>
      <c r="H76" s="11"/>
      <c r="I76" s="33">
        <f>IF(E76&gt;0,IF(D76="Mensual",E76,IF(D76="Bimestral",E76/2,IF(D76="Trimestral",E76/3,IF(D76="Semestral",E76/6,IF(D76="Quincenal",E76*2,IF(D76="Anual",E76/12,IF(D76="Semanal",E76*4,"Falta Frecuencia"))))))),0)</f>
        <v>0</v>
      </c>
      <c r="J76" s="34">
        <f>I76*12</f>
        <v>0</v>
      </c>
    </row>
    <row r="77" spans="1:12" x14ac:dyDescent="0.15">
      <c r="C77" s="14" t="s">
        <v>69</v>
      </c>
      <c r="D77" s="14"/>
      <c r="E77" s="15">
        <v>0</v>
      </c>
      <c r="F77" s="15">
        <v>0</v>
      </c>
      <c r="G77" s="24" t="b">
        <v>0</v>
      </c>
      <c r="H77" s="11"/>
      <c r="I77" s="38">
        <f t="shared" ref="I77:I84" si="15">IF(E77&gt;0,IF(D77="Mensual",E77,IF(D77="Bimestral",E77/2,IF(D77="Trimestral",E77/3,IF(D77="Semestral",E77/6,IF(D77="Quincenal",E77*2,IF(D77="Anual",E77/12,IF(D77="Semanal",E77*4,"Falta Frecuencia"))))))),0)</f>
        <v>0</v>
      </c>
      <c r="J77" s="38">
        <f t="shared" ref="J77:J84" si="16">I77*12</f>
        <v>0</v>
      </c>
    </row>
    <row r="78" spans="1:12" x14ac:dyDescent="0.15">
      <c r="C78" s="9" t="s">
        <v>70</v>
      </c>
      <c r="D78" s="9"/>
      <c r="E78" s="10">
        <v>0</v>
      </c>
      <c r="F78" s="10">
        <v>0</v>
      </c>
      <c r="G78" s="24" t="b">
        <v>0</v>
      </c>
      <c r="H78" s="11"/>
      <c r="I78" s="33">
        <f t="shared" si="15"/>
        <v>0</v>
      </c>
      <c r="J78" s="33">
        <f t="shared" si="16"/>
        <v>0</v>
      </c>
    </row>
    <row r="79" spans="1:12" x14ac:dyDescent="0.15">
      <c r="C79" s="14" t="s">
        <v>71</v>
      </c>
      <c r="D79" s="14"/>
      <c r="E79" s="15">
        <v>0</v>
      </c>
      <c r="F79" s="15">
        <v>0</v>
      </c>
      <c r="G79" s="24" t="b">
        <v>0</v>
      </c>
      <c r="H79" s="11"/>
      <c r="I79" s="38">
        <f t="shared" si="15"/>
        <v>0</v>
      </c>
      <c r="J79" s="38">
        <f t="shared" si="16"/>
        <v>0</v>
      </c>
    </row>
    <row r="80" spans="1:12" x14ac:dyDescent="0.15">
      <c r="C80" s="9" t="s">
        <v>72</v>
      </c>
      <c r="D80" s="9"/>
      <c r="E80" s="10">
        <v>0</v>
      </c>
      <c r="F80" s="10">
        <v>0</v>
      </c>
      <c r="G80" s="24" t="b">
        <v>0</v>
      </c>
      <c r="H80" s="11"/>
      <c r="I80" s="33">
        <f t="shared" si="15"/>
        <v>0</v>
      </c>
      <c r="J80" s="33">
        <f t="shared" si="16"/>
        <v>0</v>
      </c>
    </row>
    <row r="81" spans="1:12" x14ac:dyDescent="0.15">
      <c r="C81" s="14" t="s">
        <v>73</v>
      </c>
      <c r="D81" s="14"/>
      <c r="E81" s="15">
        <v>0</v>
      </c>
      <c r="F81" s="15">
        <v>0</v>
      </c>
      <c r="G81" s="24" t="b">
        <v>0</v>
      </c>
      <c r="H81" s="11"/>
      <c r="I81" s="38">
        <f t="shared" si="15"/>
        <v>0</v>
      </c>
      <c r="J81" s="38">
        <f t="shared" si="16"/>
        <v>0</v>
      </c>
    </row>
    <row r="82" spans="1:12" x14ac:dyDescent="0.15">
      <c r="C82" s="9" t="s">
        <v>74</v>
      </c>
      <c r="D82" s="9"/>
      <c r="E82" s="10">
        <v>0</v>
      </c>
      <c r="F82" s="10">
        <v>0</v>
      </c>
      <c r="G82" s="24" t="b">
        <v>0</v>
      </c>
      <c r="H82" s="11"/>
      <c r="I82" s="33">
        <f t="shared" si="15"/>
        <v>0</v>
      </c>
      <c r="J82" s="33">
        <f t="shared" si="16"/>
        <v>0</v>
      </c>
    </row>
    <row r="83" spans="1:12" x14ac:dyDescent="0.15">
      <c r="C83" s="14" t="s">
        <v>8</v>
      </c>
      <c r="D83" s="14"/>
      <c r="E83" s="15">
        <v>0</v>
      </c>
      <c r="F83" s="15">
        <v>0</v>
      </c>
      <c r="G83" s="24" t="b">
        <v>0</v>
      </c>
      <c r="H83" s="11"/>
      <c r="I83" s="38">
        <f t="shared" si="15"/>
        <v>0</v>
      </c>
      <c r="J83" s="38">
        <f t="shared" si="16"/>
        <v>0</v>
      </c>
    </row>
    <row r="84" spans="1:12" ht="15" thickBot="1" x14ac:dyDescent="0.2">
      <c r="C84" s="12" t="s">
        <v>8</v>
      </c>
      <c r="D84" s="12"/>
      <c r="E84" s="13">
        <v>0</v>
      </c>
      <c r="F84" s="13">
        <v>0</v>
      </c>
      <c r="G84" s="25" t="b">
        <v>0</v>
      </c>
      <c r="H84" s="11"/>
      <c r="I84" s="35">
        <f t="shared" si="15"/>
        <v>0</v>
      </c>
      <c r="J84" s="35">
        <f t="shared" si="16"/>
        <v>0</v>
      </c>
    </row>
    <row r="85" spans="1:12" ht="16" thickTop="1" thickBot="1" x14ac:dyDescent="0.2">
      <c r="C85" s="11"/>
      <c r="D85" s="11"/>
      <c r="E85" s="11"/>
      <c r="F85" s="11"/>
      <c r="G85" s="11"/>
      <c r="H85" s="30" t="s">
        <v>20</v>
      </c>
      <c r="I85" s="39">
        <f>SUM(I76:I84)</f>
        <v>0</v>
      </c>
      <c r="J85" s="39">
        <f>SUM(J76:J84)</f>
        <v>0</v>
      </c>
    </row>
    <row r="86" spans="1:12" ht="16" thickTop="1" thickBot="1" x14ac:dyDescent="0.2">
      <c r="C86" s="11"/>
      <c r="D86" s="11"/>
      <c r="E86" s="11"/>
      <c r="F86" s="11"/>
      <c r="G86" s="11"/>
      <c r="H86" s="11"/>
    </row>
    <row r="87" spans="1:12" ht="23" thickTop="1" thickBot="1" x14ac:dyDescent="0.3">
      <c r="A87" s="6" t="s">
        <v>173</v>
      </c>
      <c r="C87" s="93" t="s">
        <v>0</v>
      </c>
      <c r="D87" s="93" t="s">
        <v>11</v>
      </c>
      <c r="E87" s="93" t="s">
        <v>19</v>
      </c>
      <c r="F87" s="93" t="s">
        <v>19</v>
      </c>
      <c r="G87" s="94" t="s">
        <v>144</v>
      </c>
      <c r="H87" s="26"/>
      <c r="I87" s="91" t="s">
        <v>14</v>
      </c>
      <c r="J87" s="91" t="s">
        <v>18</v>
      </c>
      <c r="K87" s="22"/>
      <c r="L87" s="22"/>
    </row>
    <row r="88" spans="1:12" ht="15" thickTop="1" x14ac:dyDescent="0.15">
      <c r="C88" s="9" t="s">
        <v>76</v>
      </c>
      <c r="D88" s="9"/>
      <c r="E88" s="10">
        <v>0</v>
      </c>
      <c r="F88" s="10">
        <v>0</v>
      </c>
      <c r="G88" s="23" t="b">
        <v>0</v>
      </c>
      <c r="H88" s="11"/>
      <c r="I88" s="33">
        <f>IF(E88&gt;0,IF(D88="Mensual",E88,IF(D88="Bimestral",E88/2,IF(D88="Trimestral",E88/3,IF(D88="Semestral",E88/6,IF(D88="Quincenal",E88*2,IF(D88="Anual",E88/12,IF(D88="Semanal",E88*4,"Falta Frecuencia"))))))),0)</f>
        <v>0</v>
      </c>
      <c r="J88" s="34">
        <f>I88*12</f>
        <v>0</v>
      </c>
    </row>
    <row r="89" spans="1:12" x14ac:dyDescent="0.15">
      <c r="C89" s="14" t="s">
        <v>77</v>
      </c>
      <c r="D89" s="14"/>
      <c r="E89" s="15">
        <v>0</v>
      </c>
      <c r="F89" s="15">
        <v>0</v>
      </c>
      <c r="G89" s="24" t="b">
        <v>0</v>
      </c>
      <c r="H89" s="11"/>
      <c r="I89" s="38">
        <f t="shared" ref="I89:I95" si="17">IF(E89&gt;0,IF(D89="Mensual",E89,IF(D89="Bimestral",E89/2,IF(D89="Trimestral",E89/3,IF(D89="Semestral",E89/6,IF(D89="Quincenal",E89*2,IF(D89="Anual",E89/12,IF(D89="Semanal",E89*4,"Falta Frecuencia"))))))),0)</f>
        <v>0</v>
      </c>
      <c r="J89" s="38">
        <f t="shared" ref="J89:J95" si="18">I89*12</f>
        <v>0</v>
      </c>
    </row>
    <row r="90" spans="1:12" x14ac:dyDescent="0.15">
      <c r="C90" s="9" t="s">
        <v>78</v>
      </c>
      <c r="D90" s="9"/>
      <c r="E90" s="10">
        <v>0</v>
      </c>
      <c r="F90" s="10">
        <v>0</v>
      </c>
      <c r="G90" s="24" t="b">
        <v>0</v>
      </c>
      <c r="H90" s="11"/>
      <c r="I90" s="33">
        <f t="shared" si="17"/>
        <v>0</v>
      </c>
      <c r="J90" s="33">
        <f t="shared" si="18"/>
        <v>0</v>
      </c>
    </row>
    <row r="91" spans="1:12" x14ac:dyDescent="0.15">
      <c r="C91" s="14" t="s">
        <v>174</v>
      </c>
      <c r="D91" s="14"/>
      <c r="E91" s="15">
        <v>0</v>
      </c>
      <c r="F91" s="15">
        <v>0</v>
      </c>
      <c r="G91" s="24" t="b">
        <v>0</v>
      </c>
      <c r="H91" s="11"/>
      <c r="I91" s="38">
        <f t="shared" si="17"/>
        <v>0</v>
      </c>
      <c r="J91" s="38">
        <f t="shared" si="18"/>
        <v>0</v>
      </c>
    </row>
    <row r="92" spans="1:12" x14ac:dyDescent="0.15">
      <c r="C92" s="9" t="s">
        <v>175</v>
      </c>
      <c r="D92" s="9"/>
      <c r="E92" s="10">
        <v>0</v>
      </c>
      <c r="F92" s="10">
        <v>0</v>
      </c>
      <c r="G92" s="24" t="b">
        <v>0</v>
      </c>
      <c r="H92" s="11"/>
      <c r="I92" s="33">
        <f t="shared" si="17"/>
        <v>0</v>
      </c>
      <c r="J92" s="33">
        <f t="shared" si="18"/>
        <v>0</v>
      </c>
    </row>
    <row r="93" spans="1:12" x14ac:dyDescent="0.15">
      <c r="C93" s="14" t="s">
        <v>176</v>
      </c>
      <c r="D93" s="14"/>
      <c r="E93" s="15">
        <v>0</v>
      </c>
      <c r="F93" s="15">
        <v>0</v>
      </c>
      <c r="G93" s="24" t="b">
        <v>0</v>
      </c>
      <c r="H93" s="11"/>
      <c r="I93" s="38">
        <f t="shared" si="17"/>
        <v>0</v>
      </c>
      <c r="J93" s="38">
        <f t="shared" si="18"/>
        <v>0</v>
      </c>
    </row>
    <row r="94" spans="1:12" x14ac:dyDescent="0.15">
      <c r="C94" s="9" t="s">
        <v>177</v>
      </c>
      <c r="D94" s="9"/>
      <c r="E94" s="10">
        <v>0</v>
      </c>
      <c r="F94" s="10">
        <v>0</v>
      </c>
      <c r="G94" s="24" t="b">
        <v>0</v>
      </c>
      <c r="H94" s="11"/>
      <c r="I94" s="33">
        <f t="shared" si="17"/>
        <v>0</v>
      </c>
      <c r="J94" s="33">
        <f t="shared" si="18"/>
        <v>0</v>
      </c>
    </row>
    <row r="95" spans="1:12" ht="15" thickBot="1" x14ac:dyDescent="0.2">
      <c r="C95" s="41" t="s">
        <v>8</v>
      </c>
      <c r="D95" s="41"/>
      <c r="E95" s="42">
        <v>0</v>
      </c>
      <c r="F95" s="42">
        <v>0</v>
      </c>
      <c r="G95" s="25" t="b">
        <v>0</v>
      </c>
      <c r="H95" s="11"/>
      <c r="I95" s="35">
        <f t="shared" si="17"/>
        <v>0</v>
      </c>
      <c r="J95" s="35">
        <f t="shared" si="18"/>
        <v>0</v>
      </c>
    </row>
    <row r="96" spans="1:12" ht="16" thickTop="1" thickBot="1" x14ac:dyDescent="0.2">
      <c r="C96" s="11"/>
      <c r="D96" s="11"/>
      <c r="E96" s="11"/>
      <c r="F96" s="11"/>
      <c r="G96" s="11"/>
      <c r="H96" s="30" t="s">
        <v>20</v>
      </c>
      <c r="I96" s="39"/>
      <c r="J96" s="39"/>
    </row>
    <row r="97" spans="1:12" ht="16" thickTop="1" thickBot="1" x14ac:dyDescent="0.2">
      <c r="C97" s="11"/>
      <c r="D97" s="11"/>
      <c r="E97" s="11"/>
      <c r="F97" s="11"/>
      <c r="G97" s="11"/>
      <c r="H97" s="11"/>
    </row>
    <row r="98" spans="1:12" ht="23" thickTop="1" thickBot="1" x14ac:dyDescent="0.3">
      <c r="A98" s="6" t="s">
        <v>79</v>
      </c>
      <c r="C98" s="93" t="s">
        <v>0</v>
      </c>
      <c r="D98" s="93" t="s">
        <v>11</v>
      </c>
      <c r="E98" s="93" t="s">
        <v>19</v>
      </c>
      <c r="F98" s="93" t="s">
        <v>19</v>
      </c>
      <c r="G98" s="94" t="s">
        <v>144</v>
      </c>
      <c r="H98" s="26"/>
      <c r="I98" s="91" t="s">
        <v>14</v>
      </c>
      <c r="J98" s="91" t="s">
        <v>18</v>
      </c>
      <c r="K98" s="22"/>
      <c r="L98" s="22"/>
    </row>
    <row r="99" spans="1:12" ht="15" thickTop="1" x14ac:dyDescent="0.15">
      <c r="C99" s="9" t="s">
        <v>80</v>
      </c>
      <c r="D99" s="9"/>
      <c r="E99" s="10">
        <v>0</v>
      </c>
      <c r="F99" s="10">
        <v>0</v>
      </c>
      <c r="G99" s="23" t="b">
        <v>0</v>
      </c>
      <c r="H99" s="11"/>
      <c r="I99" s="33">
        <f>IF(E99&gt;0,IF(D99="Mensual",E99,IF(D99="Bimestral",E99/2,IF(D99="Trimestral",E99/3,IF(D99="Semestral",E99/6,IF(D99="Quincenal",E99*2,IF(D99="Anual",E99/12,IF(D99="Semanal",E99*4,"Falta Frecuencia"))))))),0)</f>
        <v>0</v>
      </c>
      <c r="J99" s="34">
        <f>I99*12</f>
        <v>0</v>
      </c>
    </row>
    <row r="100" spans="1:12" x14ac:dyDescent="0.15">
      <c r="C100" s="14" t="s">
        <v>81</v>
      </c>
      <c r="D100" s="14"/>
      <c r="E100" s="15">
        <v>0</v>
      </c>
      <c r="F100" s="15">
        <v>0</v>
      </c>
      <c r="G100" s="24" t="b">
        <v>0</v>
      </c>
      <c r="H100" s="11"/>
      <c r="I100" s="38">
        <f t="shared" ref="I100:I108" si="19">IF(E100&gt;0,IF(D100="Mensual",E100,IF(D100="Bimestral",E100/2,IF(D100="Trimestral",E100/3,IF(D100="Semestral",E100/6,IF(D100="Quincenal",E100*2,IF(D100="Anual",E100/12,IF(D100="Semanal",E100*4,"Falta Frecuencia"))))))),0)</f>
        <v>0</v>
      </c>
      <c r="J100" s="38">
        <f t="shared" ref="J100:J108" si="20">I100*12</f>
        <v>0</v>
      </c>
    </row>
    <row r="101" spans="1:12" x14ac:dyDescent="0.15">
      <c r="C101" s="9" t="s">
        <v>82</v>
      </c>
      <c r="D101" s="9"/>
      <c r="E101" s="10">
        <v>0</v>
      </c>
      <c r="F101" s="10">
        <v>0</v>
      </c>
      <c r="G101" s="24" t="b">
        <v>0</v>
      </c>
      <c r="H101" s="11"/>
      <c r="I101" s="33">
        <f t="shared" si="19"/>
        <v>0</v>
      </c>
      <c r="J101" s="33">
        <f t="shared" si="20"/>
        <v>0</v>
      </c>
    </row>
    <row r="102" spans="1:12" x14ac:dyDescent="0.15">
      <c r="C102" s="14" t="s">
        <v>83</v>
      </c>
      <c r="D102" s="14"/>
      <c r="E102" s="15">
        <v>0</v>
      </c>
      <c r="F102" s="15">
        <v>0</v>
      </c>
      <c r="G102" s="24" t="b">
        <v>0</v>
      </c>
      <c r="H102" s="11"/>
      <c r="I102" s="38">
        <f t="shared" si="19"/>
        <v>0</v>
      </c>
      <c r="J102" s="38">
        <f t="shared" si="20"/>
        <v>0</v>
      </c>
    </row>
    <row r="103" spans="1:12" x14ac:dyDescent="0.15">
      <c r="C103" s="9" t="s">
        <v>84</v>
      </c>
      <c r="D103" s="9"/>
      <c r="E103" s="10">
        <v>0</v>
      </c>
      <c r="F103" s="10">
        <v>0</v>
      </c>
      <c r="G103" s="24" t="b">
        <v>0</v>
      </c>
      <c r="H103" s="11"/>
      <c r="I103" s="33">
        <f t="shared" si="19"/>
        <v>0</v>
      </c>
      <c r="J103" s="33">
        <f t="shared" si="20"/>
        <v>0</v>
      </c>
    </row>
    <row r="104" spans="1:12" x14ac:dyDescent="0.15">
      <c r="C104" s="14" t="s">
        <v>85</v>
      </c>
      <c r="D104" s="14"/>
      <c r="E104" s="15">
        <v>0</v>
      </c>
      <c r="F104" s="15">
        <v>0</v>
      </c>
      <c r="G104" s="24" t="b">
        <v>0</v>
      </c>
      <c r="H104" s="11"/>
      <c r="I104" s="38">
        <f t="shared" si="19"/>
        <v>0</v>
      </c>
      <c r="J104" s="38">
        <f t="shared" si="20"/>
        <v>0</v>
      </c>
    </row>
    <row r="105" spans="1:12" x14ac:dyDescent="0.15">
      <c r="C105" s="9" t="s">
        <v>86</v>
      </c>
      <c r="D105" s="9"/>
      <c r="E105" s="10">
        <v>0</v>
      </c>
      <c r="F105" s="10">
        <v>0</v>
      </c>
      <c r="G105" s="24" t="b">
        <v>0</v>
      </c>
      <c r="H105" s="11"/>
      <c r="I105" s="33">
        <f t="shared" si="19"/>
        <v>0</v>
      </c>
      <c r="J105" s="33">
        <f t="shared" si="20"/>
        <v>0</v>
      </c>
    </row>
    <row r="106" spans="1:12" x14ac:dyDescent="0.15">
      <c r="C106" s="14" t="s">
        <v>87</v>
      </c>
      <c r="D106" s="14"/>
      <c r="E106" s="15">
        <v>0</v>
      </c>
      <c r="F106" s="15">
        <v>0</v>
      </c>
      <c r="G106" s="24" t="b">
        <v>0</v>
      </c>
      <c r="H106" s="11"/>
      <c r="I106" s="38">
        <f t="shared" ref="I106:I107" si="21">IF(E106&gt;0,IF(D106="Mensual",E106,IF(D106="Bimestral",E106/2,IF(D106="Trimestral",E106/3,IF(D106="Semestral",E106/6,IF(D106="Quincenal",E106*2,IF(D106="Anual",E106/12,IF(D106="Semanal",E106*4,"Falta Frecuencia"))))))),0)</f>
        <v>0</v>
      </c>
      <c r="J106" s="38">
        <f t="shared" si="20"/>
        <v>0</v>
      </c>
    </row>
    <row r="107" spans="1:12" x14ac:dyDescent="0.15">
      <c r="C107" s="9" t="s">
        <v>88</v>
      </c>
      <c r="D107" s="9"/>
      <c r="E107" s="10">
        <v>0</v>
      </c>
      <c r="F107" s="10">
        <v>0</v>
      </c>
      <c r="G107" s="24" t="b">
        <v>0</v>
      </c>
      <c r="H107" s="11"/>
      <c r="I107" s="33">
        <f t="shared" si="21"/>
        <v>0</v>
      </c>
      <c r="J107" s="33">
        <f t="shared" si="20"/>
        <v>0</v>
      </c>
    </row>
    <row r="108" spans="1:12" ht="15" thickBot="1" x14ac:dyDescent="0.2">
      <c r="C108" s="41" t="s">
        <v>8</v>
      </c>
      <c r="D108" s="41"/>
      <c r="E108" s="42">
        <v>0</v>
      </c>
      <c r="F108" s="42">
        <v>0</v>
      </c>
      <c r="G108" s="25" t="b">
        <v>0</v>
      </c>
      <c r="H108" s="11"/>
      <c r="I108" s="40">
        <f t="shared" si="19"/>
        <v>0</v>
      </c>
      <c r="J108" s="40">
        <f t="shared" si="20"/>
        <v>0</v>
      </c>
    </row>
    <row r="109" spans="1:12" ht="16" thickTop="1" thickBot="1" x14ac:dyDescent="0.2">
      <c r="C109" s="11"/>
      <c r="D109" s="11"/>
      <c r="E109" s="11"/>
      <c r="F109" s="11"/>
      <c r="G109" s="11"/>
      <c r="H109" s="30" t="s">
        <v>20</v>
      </c>
      <c r="I109" s="39">
        <f>SUM(I99:I108)</f>
        <v>0</v>
      </c>
      <c r="J109" s="39">
        <f>SUM(J99:J108)</f>
        <v>0</v>
      </c>
    </row>
    <row r="110" spans="1:12" ht="16" thickTop="1" thickBot="1" x14ac:dyDescent="0.2">
      <c r="C110" s="11"/>
      <c r="D110" s="11"/>
      <c r="E110" s="11"/>
      <c r="F110" s="11"/>
      <c r="G110" s="11"/>
      <c r="H110" s="11"/>
    </row>
    <row r="111" spans="1:12" ht="23" thickTop="1" thickBot="1" x14ac:dyDescent="0.3">
      <c r="A111" s="6" t="s">
        <v>90</v>
      </c>
      <c r="C111" s="93" t="s">
        <v>0</v>
      </c>
      <c r="D111" s="93" t="s">
        <v>11</v>
      </c>
      <c r="E111" s="93" t="s">
        <v>19</v>
      </c>
      <c r="F111" s="93" t="s">
        <v>19</v>
      </c>
      <c r="G111" s="94" t="s">
        <v>144</v>
      </c>
      <c r="H111" s="26"/>
      <c r="I111" s="91" t="s">
        <v>14</v>
      </c>
      <c r="J111" s="91" t="s">
        <v>18</v>
      </c>
      <c r="K111" s="22"/>
      <c r="L111" s="22"/>
    </row>
    <row r="112" spans="1:12" ht="15" thickTop="1" x14ac:dyDescent="0.15">
      <c r="C112" s="9" t="s">
        <v>91</v>
      </c>
      <c r="D112" s="9"/>
      <c r="E112" s="10">
        <v>0</v>
      </c>
      <c r="F112" s="10">
        <v>0</v>
      </c>
      <c r="G112" s="23" t="b">
        <v>0</v>
      </c>
      <c r="H112" s="11"/>
      <c r="I112" s="33">
        <f>IF(E112&gt;0,IF(D112="Mensual",E112,IF(D112="Bimestral",E112/2,IF(D112="Trimestral",E112/3,IF(D112="Semestral",E112/6,IF(D112="Quincenal",E112*2,IF(D112="Anual",E112/12,IF(D112="Semanal",E112*4,"Falta Frecuencia"))))))),0)</f>
        <v>0</v>
      </c>
      <c r="J112" s="34">
        <f>I112*12</f>
        <v>0</v>
      </c>
    </row>
    <row r="113" spans="1:12" x14ac:dyDescent="0.15">
      <c r="C113" s="14" t="s">
        <v>92</v>
      </c>
      <c r="D113" s="14"/>
      <c r="E113" s="15">
        <v>0</v>
      </c>
      <c r="F113" s="15">
        <v>0</v>
      </c>
      <c r="G113" s="24" t="b">
        <v>0</v>
      </c>
      <c r="H113" s="11"/>
      <c r="I113" s="38">
        <f t="shared" ref="I113:I118" si="22">IF(E113&gt;0,IF(D113="Mensual",E113,IF(D113="Bimestral",E113/2,IF(D113="Trimestral",E113/3,IF(D113="Semestral",E113/6,IF(D113="Quincenal",E113*2,IF(D113="Anual",E113/12,IF(D113="Semanal",E113*4,"Falta Frecuencia"))))))),0)</f>
        <v>0</v>
      </c>
      <c r="J113" s="38">
        <f t="shared" ref="J113:J118" si="23">I113*12</f>
        <v>0</v>
      </c>
    </row>
    <row r="114" spans="1:12" x14ac:dyDescent="0.15">
      <c r="C114" s="9" t="s">
        <v>93</v>
      </c>
      <c r="D114" s="9"/>
      <c r="E114" s="10">
        <v>0</v>
      </c>
      <c r="F114" s="10">
        <v>0</v>
      </c>
      <c r="G114" s="24" t="b">
        <v>1</v>
      </c>
      <c r="H114" s="11"/>
      <c r="I114" s="33">
        <f t="shared" si="22"/>
        <v>0</v>
      </c>
      <c r="J114" s="33">
        <f t="shared" si="23"/>
        <v>0</v>
      </c>
    </row>
    <row r="115" spans="1:12" x14ac:dyDescent="0.15">
      <c r="C115" s="14" t="s">
        <v>94</v>
      </c>
      <c r="D115" s="14"/>
      <c r="E115" s="15">
        <v>0</v>
      </c>
      <c r="F115" s="15">
        <v>0</v>
      </c>
      <c r="G115" s="24" t="b">
        <v>0</v>
      </c>
      <c r="H115" s="11"/>
      <c r="I115" s="38">
        <f t="shared" si="22"/>
        <v>0</v>
      </c>
      <c r="J115" s="38">
        <f t="shared" si="23"/>
        <v>0</v>
      </c>
    </row>
    <row r="116" spans="1:12" x14ac:dyDescent="0.15">
      <c r="C116" s="9" t="s">
        <v>95</v>
      </c>
      <c r="D116" s="9"/>
      <c r="E116" s="10">
        <v>0</v>
      </c>
      <c r="F116" s="10">
        <v>0</v>
      </c>
      <c r="G116" s="24" t="b">
        <v>0</v>
      </c>
      <c r="H116" s="11"/>
      <c r="I116" s="33">
        <f t="shared" si="22"/>
        <v>0</v>
      </c>
      <c r="J116" s="33">
        <f t="shared" si="23"/>
        <v>0</v>
      </c>
    </row>
    <row r="117" spans="1:12" x14ac:dyDescent="0.15">
      <c r="C117" s="14" t="s">
        <v>96</v>
      </c>
      <c r="D117" s="14"/>
      <c r="E117" s="15">
        <v>0</v>
      </c>
      <c r="F117" s="15">
        <v>0</v>
      </c>
      <c r="G117" s="24" t="b">
        <v>0</v>
      </c>
      <c r="H117" s="11"/>
      <c r="I117" s="38">
        <f t="shared" si="22"/>
        <v>0</v>
      </c>
      <c r="J117" s="38">
        <f t="shared" si="23"/>
        <v>0</v>
      </c>
    </row>
    <row r="118" spans="1:12" ht="15" thickBot="1" x14ac:dyDescent="0.2">
      <c r="C118" s="12" t="s">
        <v>8</v>
      </c>
      <c r="D118" s="12"/>
      <c r="E118" s="13">
        <v>0</v>
      </c>
      <c r="F118" s="13">
        <v>0</v>
      </c>
      <c r="G118" s="25" t="b">
        <v>0</v>
      </c>
      <c r="H118" s="11"/>
      <c r="I118" s="35">
        <f t="shared" si="22"/>
        <v>0</v>
      </c>
      <c r="J118" s="35">
        <f t="shared" si="23"/>
        <v>0</v>
      </c>
    </row>
    <row r="119" spans="1:12" ht="16" thickTop="1" thickBot="1" x14ac:dyDescent="0.2">
      <c r="C119" s="11"/>
      <c r="D119" s="11"/>
      <c r="E119" s="11"/>
      <c r="F119" s="11"/>
      <c r="G119" s="11"/>
      <c r="H119" s="30" t="s">
        <v>20</v>
      </c>
      <c r="I119" s="39">
        <f>SUM(I112:I118)</f>
        <v>0</v>
      </c>
      <c r="J119" s="39">
        <f>SUM(J112:J118)</f>
        <v>0</v>
      </c>
    </row>
    <row r="120" spans="1:12" ht="16" thickTop="1" thickBot="1" x14ac:dyDescent="0.2">
      <c r="C120" s="11"/>
      <c r="D120" s="11"/>
      <c r="E120" s="11"/>
      <c r="F120" s="11"/>
      <c r="G120" s="11"/>
      <c r="H120" s="11"/>
    </row>
    <row r="121" spans="1:12" ht="25" customHeight="1" thickTop="1" thickBot="1" x14ac:dyDescent="0.2">
      <c r="A121" s="135" t="s">
        <v>97</v>
      </c>
      <c r="B121" s="136"/>
      <c r="C121" s="93" t="s">
        <v>0</v>
      </c>
      <c r="D121" s="93" t="s">
        <v>11</v>
      </c>
      <c r="E121" s="93" t="s">
        <v>19</v>
      </c>
      <c r="F121" s="93" t="s">
        <v>19</v>
      </c>
      <c r="G121" s="94" t="s">
        <v>144</v>
      </c>
      <c r="H121" s="26"/>
      <c r="I121" s="91" t="s">
        <v>14</v>
      </c>
      <c r="J121" s="91" t="s">
        <v>18</v>
      </c>
      <c r="K121" s="22"/>
      <c r="L121" s="22"/>
    </row>
    <row r="122" spans="1:12" ht="16" customHeight="1" thickTop="1" x14ac:dyDescent="0.15">
      <c r="A122" s="135"/>
      <c r="B122" s="136"/>
      <c r="C122" s="9" t="s">
        <v>98</v>
      </c>
      <c r="D122" s="9"/>
      <c r="E122" s="10">
        <v>0</v>
      </c>
      <c r="F122" s="10">
        <v>0</v>
      </c>
      <c r="G122" s="23" t="b">
        <v>0</v>
      </c>
      <c r="H122" s="11"/>
      <c r="I122" s="33">
        <f>IF(E122&gt;0,IF(D122="Mensual",E122,IF(D122="Bimestral",E122/2,IF(D122="Trimestral",E122/3,IF(D122="Semestral",E122/6,IF(D122="Quincenal",E122*2,IF(D122="Anual",E122/12,IF(D122="Semanal",E122*4,"Falta Frecuencia"))))))),0)</f>
        <v>0</v>
      </c>
      <c r="J122" s="34">
        <f>I122*12</f>
        <v>0</v>
      </c>
    </row>
    <row r="123" spans="1:12" x14ac:dyDescent="0.15">
      <c r="C123" s="14" t="s">
        <v>99</v>
      </c>
      <c r="D123" s="14"/>
      <c r="E123" s="15">
        <v>0</v>
      </c>
      <c r="F123" s="15">
        <v>0</v>
      </c>
      <c r="G123" s="24" t="b">
        <v>0</v>
      </c>
      <c r="H123" s="11"/>
      <c r="I123" s="38">
        <f t="shared" ref="I123:I129" si="24">IF(E123&gt;0,IF(D123="Mensual",E123,IF(D123="Bimestral",E123/2,IF(D123="Trimestral",E123/3,IF(D123="Semestral",E123/6,IF(D123="Quincenal",E123*2,IF(D123="Anual",E123/12,IF(D123="Semanal",E123*4,"Falta Frecuencia"))))))),0)</f>
        <v>0</v>
      </c>
      <c r="J123" s="38">
        <f t="shared" ref="J123:J129" si="25">I123*12</f>
        <v>0</v>
      </c>
    </row>
    <row r="124" spans="1:12" x14ac:dyDescent="0.15">
      <c r="C124" s="9" t="s">
        <v>100</v>
      </c>
      <c r="D124" s="9"/>
      <c r="E124" s="10">
        <v>0</v>
      </c>
      <c r="F124" s="10">
        <v>0</v>
      </c>
      <c r="G124" s="24" t="b">
        <v>0</v>
      </c>
      <c r="H124" s="11"/>
      <c r="I124" s="33">
        <f t="shared" si="24"/>
        <v>0</v>
      </c>
      <c r="J124" s="33">
        <f t="shared" si="25"/>
        <v>0</v>
      </c>
    </row>
    <row r="125" spans="1:12" x14ac:dyDescent="0.15">
      <c r="C125" s="14" t="s">
        <v>101</v>
      </c>
      <c r="D125" s="14"/>
      <c r="E125" s="15">
        <v>0</v>
      </c>
      <c r="F125" s="15">
        <v>0</v>
      </c>
      <c r="G125" s="24" t="b">
        <v>0</v>
      </c>
      <c r="H125" s="11"/>
      <c r="I125" s="38">
        <f t="shared" si="24"/>
        <v>0</v>
      </c>
      <c r="J125" s="38">
        <f t="shared" si="25"/>
        <v>0</v>
      </c>
    </row>
    <row r="126" spans="1:12" x14ac:dyDescent="0.15">
      <c r="C126" s="9" t="s">
        <v>8</v>
      </c>
      <c r="D126" s="9"/>
      <c r="E126" s="10">
        <v>0</v>
      </c>
      <c r="F126" s="10">
        <v>0</v>
      </c>
      <c r="G126" s="24" t="b">
        <v>0</v>
      </c>
      <c r="H126" s="11"/>
      <c r="I126" s="33">
        <f t="shared" si="24"/>
        <v>0</v>
      </c>
      <c r="J126" s="33">
        <f t="shared" si="25"/>
        <v>0</v>
      </c>
    </row>
    <row r="127" spans="1:12" x14ac:dyDescent="0.15">
      <c r="C127" s="14" t="s">
        <v>8</v>
      </c>
      <c r="D127" s="14"/>
      <c r="E127" s="15">
        <v>0</v>
      </c>
      <c r="F127" s="15">
        <v>0</v>
      </c>
      <c r="G127" s="24" t="b">
        <v>0</v>
      </c>
      <c r="H127" s="11"/>
      <c r="I127" s="38">
        <f t="shared" si="24"/>
        <v>0</v>
      </c>
      <c r="J127" s="38">
        <f t="shared" si="25"/>
        <v>0</v>
      </c>
    </row>
    <row r="128" spans="1:12" x14ac:dyDescent="0.15">
      <c r="C128" s="9" t="s">
        <v>8</v>
      </c>
      <c r="D128" s="9"/>
      <c r="E128" s="10">
        <v>0</v>
      </c>
      <c r="F128" s="10">
        <v>0</v>
      </c>
      <c r="G128" s="24" t="b">
        <v>0</v>
      </c>
      <c r="H128" s="11"/>
      <c r="I128" s="33">
        <f t="shared" si="24"/>
        <v>0</v>
      </c>
      <c r="J128" s="33">
        <f t="shared" si="25"/>
        <v>0</v>
      </c>
    </row>
    <row r="129" spans="1:12" ht="15" thickBot="1" x14ac:dyDescent="0.2">
      <c r="C129" s="41" t="s">
        <v>8</v>
      </c>
      <c r="D129" s="41"/>
      <c r="E129" s="42">
        <v>0</v>
      </c>
      <c r="F129" s="42">
        <v>0</v>
      </c>
      <c r="G129" s="25" t="b">
        <v>0</v>
      </c>
      <c r="H129" s="11"/>
      <c r="I129" s="40">
        <f t="shared" si="24"/>
        <v>0</v>
      </c>
      <c r="J129" s="40">
        <f t="shared" si="25"/>
        <v>0</v>
      </c>
    </row>
    <row r="130" spans="1:12" ht="16" thickTop="1" thickBot="1" x14ac:dyDescent="0.2">
      <c r="C130" s="11"/>
      <c r="D130" s="11"/>
      <c r="E130" s="11"/>
      <c r="F130" s="11"/>
      <c r="G130" s="11"/>
      <c r="H130" s="30" t="s">
        <v>20</v>
      </c>
      <c r="I130" s="39">
        <f>SUM(I122:I129)</f>
        <v>0</v>
      </c>
      <c r="J130" s="39">
        <f>SUM(J122:J129)</f>
        <v>0</v>
      </c>
    </row>
    <row r="131" spans="1:12" ht="16" thickTop="1" thickBot="1" x14ac:dyDescent="0.2">
      <c r="C131" s="11"/>
      <c r="D131" s="11"/>
      <c r="E131" s="11"/>
      <c r="F131" s="11"/>
      <c r="G131" s="11"/>
      <c r="H131" s="11"/>
    </row>
    <row r="132" spans="1:12" ht="25" customHeight="1" thickTop="1" thickBot="1" x14ac:dyDescent="0.3">
      <c r="A132" s="6" t="s">
        <v>102</v>
      </c>
      <c r="B132" s="6"/>
      <c r="C132" s="93" t="s">
        <v>0</v>
      </c>
      <c r="D132" s="93" t="s">
        <v>11</v>
      </c>
      <c r="E132" s="93" t="s">
        <v>19</v>
      </c>
      <c r="F132" s="93" t="s">
        <v>19</v>
      </c>
      <c r="G132" s="94" t="s">
        <v>144</v>
      </c>
      <c r="H132" s="26"/>
      <c r="I132" s="91" t="s">
        <v>14</v>
      </c>
      <c r="J132" s="91" t="s">
        <v>18</v>
      </c>
      <c r="K132" s="22"/>
      <c r="L132" s="22"/>
    </row>
    <row r="133" spans="1:12" ht="16" customHeight="1" thickTop="1" x14ac:dyDescent="0.15">
      <c r="A133" s="31"/>
      <c r="B133" s="32"/>
      <c r="C133" s="9" t="s">
        <v>134</v>
      </c>
      <c r="D133" s="9"/>
      <c r="E133" s="10">
        <v>0</v>
      </c>
      <c r="F133" s="10">
        <v>0</v>
      </c>
      <c r="G133" s="23" t="b">
        <v>0</v>
      </c>
      <c r="H133" s="11"/>
      <c r="I133" s="33">
        <f>IF(E133&gt;0,IF(D133="Mensual",E133,IF(D133="Bimestral",E133/2,IF(D133="Trimestral",E133/3,IF(D133="Semestral",E133/6,IF(D133="Quincenal",E133*2,IF(D133="Anual",E133/12,IF(D133="Semanal",E133*4,"Falta Frecuencia"))))))),0)</f>
        <v>0</v>
      </c>
      <c r="J133" s="34">
        <f>I133*12</f>
        <v>0</v>
      </c>
    </row>
    <row r="134" spans="1:12" x14ac:dyDescent="0.15">
      <c r="C134" s="14" t="s">
        <v>135</v>
      </c>
      <c r="D134" s="14"/>
      <c r="E134" s="15">
        <v>0</v>
      </c>
      <c r="F134" s="15">
        <v>0</v>
      </c>
      <c r="G134" s="24" t="b">
        <v>0</v>
      </c>
      <c r="H134" s="11"/>
      <c r="I134" s="38">
        <f t="shared" ref="I134:I140" si="26">IF(E134&gt;0,IF(D134="Mensual",E134,IF(D134="Bimestral",E134/2,IF(D134="Trimestral",E134/3,IF(D134="Semestral",E134/6,IF(D134="Quincenal",E134*2,IF(D134="Anual",E134/12,IF(D134="Semanal",E134*4,"Falta Frecuencia"))))))),0)</f>
        <v>0</v>
      </c>
      <c r="J134" s="38">
        <f t="shared" ref="J134:J140" si="27">I134*12</f>
        <v>0</v>
      </c>
    </row>
    <row r="135" spans="1:12" x14ac:dyDescent="0.15">
      <c r="C135" s="9" t="s">
        <v>136</v>
      </c>
      <c r="D135" s="9"/>
      <c r="E135" s="10">
        <v>0</v>
      </c>
      <c r="F135" s="10">
        <v>0</v>
      </c>
      <c r="G135" s="24" t="b">
        <v>0</v>
      </c>
      <c r="H135" s="11"/>
      <c r="I135" s="33">
        <f t="shared" si="26"/>
        <v>0</v>
      </c>
      <c r="J135" s="33">
        <f t="shared" si="27"/>
        <v>0</v>
      </c>
    </row>
    <row r="136" spans="1:12" x14ac:dyDescent="0.15">
      <c r="C136" s="14" t="s">
        <v>137</v>
      </c>
      <c r="D136" s="14"/>
      <c r="E136" s="15">
        <v>0</v>
      </c>
      <c r="F136" s="15">
        <v>0</v>
      </c>
      <c r="G136" s="24" t="b">
        <v>0</v>
      </c>
      <c r="H136" s="11"/>
      <c r="I136" s="38">
        <f t="shared" si="26"/>
        <v>0</v>
      </c>
      <c r="J136" s="38">
        <f t="shared" si="27"/>
        <v>0</v>
      </c>
    </row>
    <row r="137" spans="1:12" x14ac:dyDescent="0.15">
      <c r="C137" s="9" t="s">
        <v>138</v>
      </c>
      <c r="D137" s="9"/>
      <c r="E137" s="10">
        <v>0</v>
      </c>
      <c r="F137" s="10">
        <v>0</v>
      </c>
      <c r="G137" s="24" t="b">
        <v>0</v>
      </c>
      <c r="H137" s="11"/>
      <c r="I137" s="33">
        <f t="shared" si="26"/>
        <v>0</v>
      </c>
      <c r="J137" s="33">
        <f t="shared" si="27"/>
        <v>0</v>
      </c>
    </row>
    <row r="138" spans="1:12" x14ac:dyDescent="0.15">
      <c r="C138" s="14" t="s">
        <v>139</v>
      </c>
      <c r="D138" s="14"/>
      <c r="E138" s="15">
        <v>0</v>
      </c>
      <c r="F138" s="15">
        <v>0</v>
      </c>
      <c r="G138" s="24" t="b">
        <v>0</v>
      </c>
      <c r="H138" s="11"/>
      <c r="I138" s="38">
        <f t="shared" si="26"/>
        <v>0</v>
      </c>
      <c r="J138" s="38">
        <f t="shared" si="27"/>
        <v>0</v>
      </c>
    </row>
    <row r="139" spans="1:12" x14ac:dyDescent="0.15">
      <c r="C139" s="9" t="s">
        <v>140</v>
      </c>
      <c r="D139" s="9"/>
      <c r="E139" s="10">
        <v>0</v>
      </c>
      <c r="F139" s="10">
        <v>0</v>
      </c>
      <c r="G139" s="24" t="b">
        <v>0</v>
      </c>
      <c r="H139" s="11"/>
      <c r="I139" s="33">
        <f t="shared" si="26"/>
        <v>0</v>
      </c>
      <c r="J139" s="33">
        <f t="shared" si="27"/>
        <v>0</v>
      </c>
    </row>
    <row r="140" spans="1:12" ht="15" thickBot="1" x14ac:dyDescent="0.2">
      <c r="C140" s="41" t="s">
        <v>8</v>
      </c>
      <c r="D140" s="41"/>
      <c r="E140" s="42">
        <v>0</v>
      </c>
      <c r="F140" s="42">
        <v>0</v>
      </c>
      <c r="G140" s="25" t="b">
        <v>0</v>
      </c>
      <c r="H140" s="11"/>
      <c r="I140" s="40">
        <f t="shared" si="26"/>
        <v>0</v>
      </c>
      <c r="J140" s="40">
        <f t="shared" si="27"/>
        <v>0</v>
      </c>
    </row>
    <row r="141" spans="1:12" ht="16" thickTop="1" thickBot="1" x14ac:dyDescent="0.2">
      <c r="C141" s="11"/>
      <c r="D141" s="11"/>
      <c r="E141" s="11"/>
      <c r="F141" s="11"/>
      <c r="G141" s="11"/>
      <c r="H141" s="30" t="s">
        <v>20</v>
      </c>
      <c r="I141" s="39">
        <f>SUM(I133:I140)</f>
        <v>0</v>
      </c>
      <c r="J141" s="39">
        <f>SUM(J133:J140)</f>
        <v>0</v>
      </c>
    </row>
    <row r="142" spans="1:12" ht="16" thickTop="1" thickBot="1" x14ac:dyDescent="0.2">
      <c r="C142" s="11"/>
      <c r="D142" s="11"/>
      <c r="E142" s="11"/>
      <c r="F142" s="11"/>
      <c r="G142" s="11"/>
      <c r="H142" s="11"/>
    </row>
    <row r="143" spans="1:12" ht="25" customHeight="1" thickTop="1" thickBot="1" x14ac:dyDescent="0.3">
      <c r="A143" s="6" t="s">
        <v>103</v>
      </c>
      <c r="B143" s="6"/>
      <c r="C143" s="93" t="s">
        <v>0</v>
      </c>
      <c r="D143" s="93" t="s">
        <v>11</v>
      </c>
      <c r="E143" s="93" t="s">
        <v>19</v>
      </c>
      <c r="F143" s="93" t="s">
        <v>19</v>
      </c>
      <c r="G143" s="94" t="s">
        <v>144</v>
      </c>
      <c r="H143" s="26"/>
      <c r="I143" s="91" t="s">
        <v>14</v>
      </c>
      <c r="J143" s="91" t="s">
        <v>18</v>
      </c>
      <c r="K143" s="22"/>
      <c r="L143" s="22"/>
    </row>
    <row r="144" spans="1:12" ht="16" customHeight="1" thickTop="1" x14ac:dyDescent="0.15">
      <c r="A144" s="137"/>
      <c r="B144" s="138"/>
      <c r="C144" s="9" t="s">
        <v>104</v>
      </c>
      <c r="D144" s="9"/>
      <c r="E144" s="10">
        <v>0</v>
      </c>
      <c r="F144" s="10">
        <v>0</v>
      </c>
      <c r="G144" s="23" t="b">
        <v>0</v>
      </c>
      <c r="H144" s="11"/>
      <c r="I144" s="33">
        <f>IF(E144&gt;0,IF(D144="Mensual",E144,IF(D144="Bimestral",E144/2,IF(D144="Trimestral",E144/3,IF(D144="Semestral",E144/6,IF(D144="Quincenal",E144*2,IF(D144="Anual",E144/12,IF(D144="Semanal",E144*4,"Falta Frecuencia"))))))),0)</f>
        <v>0</v>
      </c>
      <c r="J144" s="34">
        <f>I144*12</f>
        <v>0</v>
      </c>
    </row>
    <row r="145" spans="1:12" x14ac:dyDescent="0.15">
      <c r="C145" s="14" t="s">
        <v>29</v>
      </c>
      <c r="D145" s="14"/>
      <c r="E145" s="15">
        <v>0</v>
      </c>
      <c r="F145" s="15">
        <v>0</v>
      </c>
      <c r="G145" s="24" t="b">
        <v>0</v>
      </c>
      <c r="H145" s="11"/>
      <c r="I145" s="38">
        <f t="shared" ref="I145:I151" si="28">IF(E145&gt;0,IF(D145="Mensual",E145,IF(D145="Bimestral",E145/2,IF(D145="Trimestral",E145/3,IF(D145="Semestral",E145/6,IF(D145="Quincenal",E145*2,IF(D145="Anual",E145/12,IF(D145="Semanal",E145*4,"Falta Frecuencia"))))))),0)</f>
        <v>0</v>
      </c>
      <c r="J145" s="38">
        <f t="shared" ref="J145:J151" si="29">I145*12</f>
        <v>0</v>
      </c>
    </row>
    <row r="146" spans="1:12" x14ac:dyDescent="0.15">
      <c r="C146" s="9" t="s">
        <v>105</v>
      </c>
      <c r="D146" s="9"/>
      <c r="E146" s="10">
        <v>0</v>
      </c>
      <c r="F146" s="10">
        <v>0</v>
      </c>
      <c r="G146" s="24" t="b">
        <v>0</v>
      </c>
      <c r="H146" s="11"/>
      <c r="I146" s="33">
        <f t="shared" si="28"/>
        <v>0</v>
      </c>
      <c r="J146" s="33">
        <f t="shared" si="29"/>
        <v>0</v>
      </c>
    </row>
    <row r="147" spans="1:12" x14ac:dyDescent="0.15">
      <c r="C147" s="14" t="s">
        <v>106</v>
      </c>
      <c r="D147" s="14"/>
      <c r="E147" s="15">
        <v>0</v>
      </c>
      <c r="F147" s="15">
        <v>0</v>
      </c>
      <c r="G147" s="24" t="b">
        <v>0</v>
      </c>
      <c r="H147" s="11"/>
      <c r="I147" s="38">
        <f t="shared" si="28"/>
        <v>0</v>
      </c>
      <c r="J147" s="38">
        <f t="shared" si="29"/>
        <v>0</v>
      </c>
    </row>
    <row r="148" spans="1:12" x14ac:dyDescent="0.15">
      <c r="C148" s="9" t="s">
        <v>107</v>
      </c>
      <c r="D148" s="9"/>
      <c r="E148" s="10">
        <v>0</v>
      </c>
      <c r="F148" s="10">
        <v>0</v>
      </c>
      <c r="G148" s="24" t="b">
        <v>0</v>
      </c>
      <c r="H148" s="11"/>
      <c r="I148" s="33">
        <f t="shared" si="28"/>
        <v>0</v>
      </c>
      <c r="J148" s="33">
        <f t="shared" si="29"/>
        <v>0</v>
      </c>
    </row>
    <row r="149" spans="1:12" x14ac:dyDescent="0.15">
      <c r="C149" s="14" t="s">
        <v>28</v>
      </c>
      <c r="D149" s="14"/>
      <c r="E149" s="15">
        <v>0</v>
      </c>
      <c r="F149" s="15">
        <v>0</v>
      </c>
      <c r="G149" s="24" t="b">
        <v>0</v>
      </c>
      <c r="H149" s="11"/>
      <c r="I149" s="38">
        <f t="shared" si="28"/>
        <v>0</v>
      </c>
      <c r="J149" s="38">
        <f t="shared" si="29"/>
        <v>0</v>
      </c>
    </row>
    <row r="150" spans="1:12" x14ac:dyDescent="0.15">
      <c r="C150" s="9" t="s">
        <v>8</v>
      </c>
      <c r="D150" s="9"/>
      <c r="E150" s="10">
        <v>0</v>
      </c>
      <c r="F150" s="10">
        <v>0</v>
      </c>
      <c r="G150" s="24" t="b">
        <v>0</v>
      </c>
      <c r="H150" s="11"/>
      <c r="I150" s="33">
        <f t="shared" si="28"/>
        <v>0</v>
      </c>
      <c r="J150" s="33">
        <f t="shared" si="29"/>
        <v>0</v>
      </c>
    </row>
    <row r="151" spans="1:12" ht="15" thickBot="1" x14ac:dyDescent="0.2">
      <c r="C151" s="41" t="s">
        <v>8</v>
      </c>
      <c r="D151" s="41"/>
      <c r="E151" s="42">
        <v>0</v>
      </c>
      <c r="F151" s="42">
        <v>0</v>
      </c>
      <c r="G151" s="25" t="b">
        <v>0</v>
      </c>
      <c r="H151" s="11"/>
      <c r="I151" s="40">
        <f t="shared" si="28"/>
        <v>0</v>
      </c>
      <c r="J151" s="40">
        <f t="shared" si="29"/>
        <v>0</v>
      </c>
    </row>
    <row r="152" spans="1:12" ht="16" thickTop="1" thickBot="1" x14ac:dyDescent="0.2">
      <c r="C152" s="11"/>
      <c r="D152" s="11"/>
      <c r="E152" s="11"/>
      <c r="F152" s="11"/>
      <c r="G152" s="11"/>
      <c r="H152" s="30" t="s">
        <v>20</v>
      </c>
      <c r="I152" s="39">
        <f>SUM(I144:I151)</f>
        <v>0</v>
      </c>
      <c r="J152" s="39">
        <f>SUM(J144:J151)</f>
        <v>0</v>
      </c>
    </row>
    <row r="153" spans="1:12" ht="16" thickTop="1" thickBot="1" x14ac:dyDescent="0.2">
      <c r="C153" s="11"/>
      <c r="D153" s="11"/>
      <c r="E153" s="11"/>
      <c r="F153" s="11"/>
      <c r="G153" s="11"/>
      <c r="H153" s="11"/>
    </row>
    <row r="154" spans="1:12" ht="25" customHeight="1" thickTop="1" thickBot="1" x14ac:dyDescent="0.3">
      <c r="A154" s="6" t="s">
        <v>108</v>
      </c>
      <c r="B154" s="6"/>
      <c r="C154" s="93" t="s">
        <v>0</v>
      </c>
      <c r="D154" s="93" t="s">
        <v>11</v>
      </c>
      <c r="E154" s="93" t="s">
        <v>19</v>
      </c>
      <c r="F154" s="93" t="s">
        <v>19</v>
      </c>
      <c r="G154" s="94" t="s">
        <v>144</v>
      </c>
      <c r="H154" s="26"/>
      <c r="I154" s="91" t="s">
        <v>14</v>
      </c>
      <c r="J154" s="91" t="s">
        <v>18</v>
      </c>
      <c r="K154" s="22"/>
      <c r="L154" s="22"/>
    </row>
    <row r="155" spans="1:12" ht="16" customHeight="1" thickTop="1" x14ac:dyDescent="0.15">
      <c r="A155" s="31"/>
      <c r="B155" s="32"/>
      <c r="C155" s="9" t="s">
        <v>109</v>
      </c>
      <c r="D155" s="9"/>
      <c r="E155" s="10">
        <v>0</v>
      </c>
      <c r="F155" s="10">
        <v>0</v>
      </c>
      <c r="G155" s="23" t="b">
        <v>0</v>
      </c>
      <c r="H155" s="11"/>
      <c r="I155" s="33">
        <f>IF(E155&gt;0,IF(D155="Mensual",E155,IF(D155="Bimestral",E155/2,IF(D155="Trimestral",E155/3,IF(D155="Semestral",E155/6,IF(D155="Quincenal",E155*2,IF(D155="Anual",E155/12,IF(D155="Semanal",E155*4,"Falta Frecuencia"))))))),0)</f>
        <v>0</v>
      </c>
      <c r="J155" s="34">
        <f>I155*12</f>
        <v>0</v>
      </c>
    </row>
    <row r="156" spans="1:12" x14ac:dyDescent="0.15">
      <c r="C156" s="14" t="s">
        <v>110</v>
      </c>
      <c r="D156" s="14"/>
      <c r="E156" s="15">
        <v>0</v>
      </c>
      <c r="F156" s="15">
        <v>0</v>
      </c>
      <c r="G156" s="24" t="b">
        <v>0</v>
      </c>
      <c r="H156" s="11"/>
      <c r="I156" s="38">
        <f t="shared" ref="I156:I162" si="30">IF(E156&gt;0,IF(D156="Mensual",E156,IF(D156="Bimestral",E156/2,IF(D156="Trimestral",E156/3,IF(D156="Semestral",E156/6,IF(D156="Quincenal",E156*2,IF(D156="Anual",E156/12,IF(D156="Semanal",E156*4,"Falta Frecuencia"))))))),0)</f>
        <v>0</v>
      </c>
      <c r="J156" s="38">
        <f t="shared" ref="J156:J162" si="31">I156*12</f>
        <v>0</v>
      </c>
    </row>
    <row r="157" spans="1:12" x14ac:dyDescent="0.15">
      <c r="C157" s="9" t="s">
        <v>111</v>
      </c>
      <c r="D157" s="9"/>
      <c r="E157" s="10">
        <v>0</v>
      </c>
      <c r="F157" s="10">
        <v>0</v>
      </c>
      <c r="G157" s="24" t="b">
        <v>0</v>
      </c>
      <c r="H157" s="11"/>
      <c r="I157" s="33">
        <f t="shared" si="30"/>
        <v>0</v>
      </c>
      <c r="J157" s="33">
        <f t="shared" si="31"/>
        <v>0</v>
      </c>
    </row>
    <row r="158" spans="1:12" x14ac:dyDescent="0.15">
      <c r="C158" s="14" t="s">
        <v>112</v>
      </c>
      <c r="D158" s="14"/>
      <c r="E158" s="15">
        <v>0</v>
      </c>
      <c r="F158" s="15">
        <v>0</v>
      </c>
      <c r="G158" s="24" t="b">
        <v>0</v>
      </c>
      <c r="H158" s="11"/>
      <c r="I158" s="38">
        <f t="shared" si="30"/>
        <v>0</v>
      </c>
      <c r="J158" s="38">
        <f t="shared" si="31"/>
        <v>0</v>
      </c>
    </row>
    <row r="159" spans="1:12" x14ac:dyDescent="0.15">
      <c r="C159" s="9" t="s">
        <v>113</v>
      </c>
      <c r="D159" s="9"/>
      <c r="E159" s="10">
        <v>0</v>
      </c>
      <c r="F159" s="10">
        <v>0</v>
      </c>
      <c r="G159" s="24" t="b">
        <v>0</v>
      </c>
      <c r="H159" s="11"/>
      <c r="I159" s="33">
        <f t="shared" si="30"/>
        <v>0</v>
      </c>
      <c r="J159" s="33">
        <f t="shared" si="31"/>
        <v>0</v>
      </c>
    </row>
    <row r="160" spans="1:12" x14ac:dyDescent="0.15">
      <c r="C160" s="14" t="s">
        <v>114</v>
      </c>
      <c r="D160" s="14"/>
      <c r="E160" s="15">
        <v>0</v>
      </c>
      <c r="F160" s="15">
        <v>0</v>
      </c>
      <c r="G160" s="24" t="b">
        <v>0</v>
      </c>
      <c r="H160" s="11"/>
      <c r="I160" s="38">
        <f t="shared" si="30"/>
        <v>0</v>
      </c>
      <c r="J160" s="38">
        <f t="shared" si="31"/>
        <v>0</v>
      </c>
    </row>
    <row r="161" spans="1:12" x14ac:dyDescent="0.15">
      <c r="C161" s="9" t="s">
        <v>8</v>
      </c>
      <c r="D161" s="9"/>
      <c r="E161" s="10">
        <v>0</v>
      </c>
      <c r="F161" s="10">
        <v>0</v>
      </c>
      <c r="G161" s="24" t="b">
        <v>0</v>
      </c>
      <c r="H161" s="11"/>
      <c r="I161" s="33">
        <f t="shared" si="30"/>
        <v>0</v>
      </c>
      <c r="J161" s="33">
        <f t="shared" si="31"/>
        <v>0</v>
      </c>
    </row>
    <row r="162" spans="1:12" ht="15" thickBot="1" x14ac:dyDescent="0.2">
      <c r="C162" s="41" t="s">
        <v>8</v>
      </c>
      <c r="D162" s="41"/>
      <c r="E162" s="42">
        <v>0</v>
      </c>
      <c r="F162" s="42">
        <v>0</v>
      </c>
      <c r="G162" s="25" t="b">
        <v>0</v>
      </c>
      <c r="H162" s="11"/>
      <c r="I162" s="40">
        <f t="shared" si="30"/>
        <v>0</v>
      </c>
      <c r="J162" s="40">
        <f t="shared" si="31"/>
        <v>0</v>
      </c>
    </row>
    <row r="163" spans="1:12" ht="16" thickTop="1" thickBot="1" x14ac:dyDescent="0.2">
      <c r="C163" s="11"/>
      <c r="D163" s="11"/>
      <c r="E163" s="11"/>
      <c r="F163" s="11"/>
      <c r="G163" s="11"/>
      <c r="H163" s="30" t="s">
        <v>20</v>
      </c>
      <c r="I163" s="39">
        <f>SUM(I155:I162)</f>
        <v>0</v>
      </c>
      <c r="J163" s="39">
        <f>SUM(J155:J162)</f>
        <v>0</v>
      </c>
    </row>
    <row r="164" spans="1:12" ht="16" thickTop="1" thickBot="1" x14ac:dyDescent="0.2">
      <c r="C164" s="11"/>
      <c r="D164" s="11"/>
      <c r="E164" s="11"/>
      <c r="F164" s="11"/>
      <c r="G164" s="11"/>
      <c r="H164" s="11"/>
    </row>
    <row r="165" spans="1:12" ht="25" customHeight="1" thickTop="1" thickBot="1" x14ac:dyDescent="0.2">
      <c r="A165" s="135" t="s">
        <v>115</v>
      </c>
      <c r="B165" s="136"/>
      <c r="C165" s="93" t="s">
        <v>0</v>
      </c>
      <c r="D165" s="93" t="s">
        <v>11</v>
      </c>
      <c r="E165" s="93" t="s">
        <v>19</v>
      </c>
      <c r="F165" s="93" t="s">
        <v>19</v>
      </c>
      <c r="G165" s="94" t="s">
        <v>144</v>
      </c>
      <c r="H165" s="26"/>
      <c r="I165" s="91" t="s">
        <v>14</v>
      </c>
      <c r="J165" s="91" t="s">
        <v>18</v>
      </c>
      <c r="K165" s="22"/>
      <c r="L165" s="22"/>
    </row>
    <row r="166" spans="1:12" ht="16" customHeight="1" thickTop="1" x14ac:dyDescent="0.15">
      <c r="A166" s="135"/>
      <c r="B166" s="136"/>
      <c r="C166" s="9" t="s">
        <v>116</v>
      </c>
      <c r="D166" s="9"/>
      <c r="E166" s="10">
        <v>0</v>
      </c>
      <c r="F166" s="10">
        <v>0</v>
      </c>
      <c r="G166" s="23" t="b">
        <v>0</v>
      </c>
      <c r="H166" s="11"/>
      <c r="I166" s="33">
        <f>IF(E166&gt;0,IF(D166="Mensual",E166,IF(D166="Bimestral",E166/2,IF(D166="Trimestral",E166/3,IF(D166="Semestral",E166/6,IF(D166="Quincenal",E166*2,IF(D166="Anual",E166/12,IF(D166="Semanal",E166*4,"Falta Frecuencia"))))))),0)</f>
        <v>0</v>
      </c>
      <c r="J166" s="34">
        <f>I166*12</f>
        <v>0</v>
      </c>
    </row>
    <row r="167" spans="1:12" x14ac:dyDescent="0.15">
      <c r="C167" s="14" t="s">
        <v>117</v>
      </c>
      <c r="D167" s="14"/>
      <c r="E167" s="15">
        <v>0</v>
      </c>
      <c r="F167" s="15">
        <v>0</v>
      </c>
      <c r="G167" s="24" t="b">
        <v>0</v>
      </c>
      <c r="H167" s="11"/>
      <c r="I167" s="38">
        <f t="shared" ref="I167:I173" si="32">IF(E167&gt;0,IF(D167="Mensual",E167,IF(D167="Bimestral",E167/2,IF(D167="Trimestral",E167/3,IF(D167="Semestral",E167/6,IF(D167="Quincenal",E167*2,IF(D167="Anual",E167/12,IF(D167="Semanal",E167*4,"Falta Frecuencia"))))))),0)</f>
        <v>0</v>
      </c>
      <c r="J167" s="38">
        <f t="shared" ref="J167:J173" si="33">I167*12</f>
        <v>0</v>
      </c>
    </row>
    <row r="168" spans="1:12" x14ac:dyDescent="0.15">
      <c r="C168" s="9" t="s">
        <v>141</v>
      </c>
      <c r="D168" s="9"/>
      <c r="E168" s="10">
        <v>0</v>
      </c>
      <c r="F168" s="10">
        <v>0</v>
      </c>
      <c r="G168" s="24" t="b">
        <v>0</v>
      </c>
      <c r="H168" s="11"/>
      <c r="I168" s="33">
        <f t="shared" si="32"/>
        <v>0</v>
      </c>
      <c r="J168" s="33">
        <f t="shared" si="33"/>
        <v>0</v>
      </c>
    </row>
    <row r="169" spans="1:12" x14ac:dyDescent="0.15">
      <c r="C169" s="14" t="s">
        <v>118</v>
      </c>
      <c r="D169" s="14"/>
      <c r="E169" s="15">
        <v>0</v>
      </c>
      <c r="F169" s="15">
        <v>0</v>
      </c>
      <c r="G169" s="24" t="b">
        <v>0</v>
      </c>
      <c r="H169" s="11"/>
      <c r="I169" s="38">
        <f t="shared" si="32"/>
        <v>0</v>
      </c>
      <c r="J169" s="38">
        <f t="shared" si="33"/>
        <v>0</v>
      </c>
    </row>
    <row r="170" spans="1:12" x14ac:dyDescent="0.15">
      <c r="C170" s="9" t="s">
        <v>119</v>
      </c>
      <c r="D170" s="9"/>
      <c r="E170" s="10">
        <v>0</v>
      </c>
      <c r="F170" s="10">
        <v>0</v>
      </c>
      <c r="G170" s="24" t="b">
        <v>0</v>
      </c>
      <c r="H170" s="11"/>
      <c r="I170" s="33">
        <f t="shared" si="32"/>
        <v>0</v>
      </c>
      <c r="J170" s="33">
        <f t="shared" si="33"/>
        <v>0</v>
      </c>
    </row>
    <row r="171" spans="1:12" x14ac:dyDescent="0.15">
      <c r="C171" s="14" t="s">
        <v>120</v>
      </c>
      <c r="D171" s="14"/>
      <c r="E171" s="15">
        <v>0</v>
      </c>
      <c r="F171" s="15">
        <v>0</v>
      </c>
      <c r="G171" s="24" t="b">
        <v>0</v>
      </c>
      <c r="H171" s="11"/>
      <c r="I171" s="38">
        <f t="shared" si="32"/>
        <v>0</v>
      </c>
      <c r="J171" s="38">
        <f t="shared" si="33"/>
        <v>0</v>
      </c>
    </row>
    <row r="172" spans="1:12" x14ac:dyDescent="0.15">
      <c r="C172" s="9" t="s">
        <v>121</v>
      </c>
      <c r="D172" s="9"/>
      <c r="E172" s="10">
        <v>0</v>
      </c>
      <c r="F172" s="10">
        <v>0</v>
      </c>
      <c r="G172" s="24" t="b">
        <v>0</v>
      </c>
      <c r="H172" s="11"/>
      <c r="I172" s="33">
        <f t="shared" si="32"/>
        <v>0</v>
      </c>
      <c r="J172" s="33">
        <f t="shared" si="33"/>
        <v>0</v>
      </c>
    </row>
    <row r="173" spans="1:12" ht="15" thickBot="1" x14ac:dyDescent="0.2">
      <c r="C173" s="41" t="s">
        <v>8</v>
      </c>
      <c r="D173" s="41"/>
      <c r="E173" s="42">
        <v>0</v>
      </c>
      <c r="F173" s="42">
        <v>0</v>
      </c>
      <c r="G173" s="25" t="b">
        <v>0</v>
      </c>
      <c r="H173" s="11"/>
      <c r="I173" s="40">
        <f t="shared" si="32"/>
        <v>0</v>
      </c>
      <c r="J173" s="40">
        <f t="shared" si="33"/>
        <v>0</v>
      </c>
    </row>
    <row r="174" spans="1:12" ht="16" thickTop="1" thickBot="1" x14ac:dyDescent="0.2">
      <c r="C174" s="11"/>
      <c r="D174" s="11"/>
      <c r="E174" s="11"/>
      <c r="F174" s="11"/>
      <c r="G174" s="11"/>
      <c r="H174" s="30" t="s">
        <v>20</v>
      </c>
      <c r="I174" s="39">
        <f>SUM(I166:I173)</f>
        <v>0</v>
      </c>
      <c r="J174" s="39">
        <f>SUM(J166:J173)</f>
        <v>0</v>
      </c>
    </row>
    <row r="175" spans="1:12" ht="16" thickTop="1" thickBot="1" x14ac:dyDescent="0.2">
      <c r="C175" s="11"/>
      <c r="D175" s="11"/>
      <c r="E175" s="11"/>
      <c r="F175" s="11"/>
      <c r="G175" s="11"/>
      <c r="H175" s="11"/>
    </row>
    <row r="176" spans="1:12" ht="25" customHeight="1" thickTop="1" thickBot="1" x14ac:dyDescent="0.3">
      <c r="A176" s="6" t="s">
        <v>122</v>
      </c>
      <c r="B176" s="32"/>
      <c r="C176" s="93" t="s">
        <v>0</v>
      </c>
      <c r="D176" s="93" t="s">
        <v>11</v>
      </c>
      <c r="E176" s="93" t="s">
        <v>19</v>
      </c>
      <c r="F176" s="93" t="s">
        <v>19</v>
      </c>
      <c r="G176" s="94" t="s">
        <v>144</v>
      </c>
      <c r="H176" s="26"/>
      <c r="I176" s="91" t="s">
        <v>14</v>
      </c>
      <c r="J176" s="91" t="s">
        <v>18</v>
      </c>
      <c r="K176" s="22"/>
      <c r="L176" s="22"/>
    </row>
    <row r="177" spans="1:12" ht="16" customHeight="1" thickTop="1" x14ac:dyDescent="0.15">
      <c r="A177" s="31"/>
      <c r="B177" s="32"/>
      <c r="C177" s="9" t="s">
        <v>123</v>
      </c>
      <c r="D177" s="9" t="s">
        <v>14</v>
      </c>
      <c r="E177" s="10">
        <v>30000</v>
      </c>
      <c r="F177" s="10">
        <v>0</v>
      </c>
      <c r="G177" s="23" t="b">
        <v>0</v>
      </c>
      <c r="H177" s="11"/>
      <c r="I177" s="33">
        <f>IF(E177&gt;0,IF(D177="Mensual",E177,IF(D177="Bimestral",E177/2,IF(D177="Trimestral",E177/3,IF(D177="Semestral",E177/6,IF(D177="Quincenal",E177*2,IF(D177="Anual",E177/12,IF(D177="Semanal",E177*4,"Falta Frecuencia"))))))),0)</f>
        <v>30000</v>
      </c>
      <c r="J177" s="34">
        <f>I177*12</f>
        <v>360000</v>
      </c>
    </row>
    <row r="178" spans="1:12" x14ac:dyDescent="0.15">
      <c r="C178" s="14" t="s">
        <v>124</v>
      </c>
      <c r="D178" s="14"/>
      <c r="E178" s="15">
        <v>0</v>
      </c>
      <c r="F178" s="15">
        <v>0</v>
      </c>
      <c r="G178" s="24" t="b">
        <v>0</v>
      </c>
      <c r="H178" s="11"/>
      <c r="I178" s="38">
        <f t="shared" ref="I178:I184" si="34">IF(E178&gt;0,IF(D178="Mensual",E178,IF(D178="Bimestral",E178/2,IF(D178="Trimestral",E178/3,IF(D178="Semestral",E178/6,IF(D178="Quincenal",E178*2,IF(D178="Anual",E178/12,IF(D178="Semanal",E178*4,"Falta Frecuencia"))))))),0)</f>
        <v>0</v>
      </c>
      <c r="J178" s="38">
        <f t="shared" ref="J178:J184" si="35">I178*12</f>
        <v>0</v>
      </c>
    </row>
    <row r="179" spans="1:12" x14ac:dyDescent="0.15">
      <c r="C179" s="9" t="s">
        <v>125</v>
      </c>
      <c r="D179" s="9"/>
      <c r="E179" s="10">
        <v>0</v>
      </c>
      <c r="F179" s="10">
        <v>0</v>
      </c>
      <c r="G179" s="24" t="b">
        <v>0</v>
      </c>
      <c r="H179" s="11"/>
      <c r="I179" s="33">
        <f t="shared" si="34"/>
        <v>0</v>
      </c>
      <c r="J179" s="33">
        <f t="shared" si="35"/>
        <v>0</v>
      </c>
    </row>
    <row r="180" spans="1:12" x14ac:dyDescent="0.15">
      <c r="C180" s="14" t="s">
        <v>126</v>
      </c>
      <c r="D180" s="14"/>
      <c r="E180" s="15">
        <v>0</v>
      </c>
      <c r="F180" s="15">
        <v>0</v>
      </c>
      <c r="G180" s="24" t="b">
        <v>0</v>
      </c>
      <c r="H180" s="11"/>
      <c r="I180" s="38">
        <f t="shared" si="34"/>
        <v>0</v>
      </c>
      <c r="J180" s="38">
        <f t="shared" si="35"/>
        <v>0</v>
      </c>
    </row>
    <row r="181" spans="1:12" x14ac:dyDescent="0.15">
      <c r="C181" s="9" t="s">
        <v>127</v>
      </c>
      <c r="D181" s="9"/>
      <c r="E181" s="10">
        <v>0</v>
      </c>
      <c r="F181" s="10">
        <v>0</v>
      </c>
      <c r="G181" s="24" t="b">
        <v>0</v>
      </c>
      <c r="H181" s="11"/>
      <c r="I181" s="33">
        <f t="shared" si="34"/>
        <v>0</v>
      </c>
      <c r="J181" s="33">
        <f t="shared" si="35"/>
        <v>0</v>
      </c>
    </row>
    <row r="182" spans="1:12" x14ac:dyDescent="0.15">
      <c r="C182" s="14" t="s">
        <v>142</v>
      </c>
      <c r="D182" s="14"/>
      <c r="E182" s="15">
        <v>0</v>
      </c>
      <c r="F182" s="15">
        <v>0</v>
      </c>
      <c r="G182" s="24" t="b">
        <v>0</v>
      </c>
      <c r="H182" s="11"/>
      <c r="I182" s="38">
        <f t="shared" si="34"/>
        <v>0</v>
      </c>
      <c r="J182" s="38">
        <f t="shared" si="35"/>
        <v>0</v>
      </c>
    </row>
    <row r="183" spans="1:12" x14ac:dyDescent="0.15">
      <c r="C183" s="9" t="s">
        <v>8</v>
      </c>
      <c r="D183" s="9"/>
      <c r="E183" s="10">
        <v>0</v>
      </c>
      <c r="F183" s="10">
        <v>0</v>
      </c>
      <c r="G183" s="24" t="b">
        <v>0</v>
      </c>
      <c r="H183" s="11"/>
      <c r="I183" s="33">
        <f t="shared" si="34"/>
        <v>0</v>
      </c>
      <c r="J183" s="33">
        <f t="shared" si="35"/>
        <v>0</v>
      </c>
    </row>
    <row r="184" spans="1:12" ht="15" thickBot="1" x14ac:dyDescent="0.2">
      <c r="C184" s="41" t="s">
        <v>8</v>
      </c>
      <c r="D184" s="41"/>
      <c r="E184" s="42">
        <v>0</v>
      </c>
      <c r="F184" s="42">
        <v>0</v>
      </c>
      <c r="G184" s="25" t="b">
        <v>0</v>
      </c>
      <c r="H184" s="11"/>
      <c r="I184" s="40">
        <f t="shared" si="34"/>
        <v>0</v>
      </c>
      <c r="J184" s="40">
        <f t="shared" si="35"/>
        <v>0</v>
      </c>
    </row>
    <row r="185" spans="1:12" ht="16" thickTop="1" thickBot="1" x14ac:dyDescent="0.2">
      <c r="C185" s="11"/>
      <c r="D185" s="11"/>
      <c r="E185" s="11"/>
      <c r="F185" s="11"/>
      <c r="G185" s="11"/>
      <c r="H185" s="30" t="s">
        <v>20</v>
      </c>
      <c r="I185" s="39">
        <f>SUM(I177:I184)</f>
        <v>30000</v>
      </c>
      <c r="J185" s="39">
        <f>SUM(J177:J184)</f>
        <v>360000</v>
      </c>
    </row>
    <row r="186" spans="1:12" ht="16" thickTop="1" thickBot="1" x14ac:dyDescent="0.2">
      <c r="C186" s="11"/>
      <c r="D186" s="11"/>
      <c r="E186" s="11"/>
      <c r="F186" s="11"/>
      <c r="G186" s="11"/>
      <c r="H186" s="11"/>
    </row>
    <row r="187" spans="1:12" ht="25" customHeight="1" thickTop="1" thickBot="1" x14ac:dyDescent="0.3">
      <c r="A187" s="6" t="s">
        <v>128</v>
      </c>
      <c r="B187" s="6"/>
      <c r="C187" s="93" t="s">
        <v>0</v>
      </c>
      <c r="D187" s="93" t="s">
        <v>11</v>
      </c>
      <c r="E187" s="93" t="s">
        <v>19</v>
      </c>
      <c r="F187" s="93" t="s">
        <v>19</v>
      </c>
      <c r="G187" s="94" t="s">
        <v>144</v>
      </c>
      <c r="H187" s="26"/>
      <c r="I187" s="91" t="s">
        <v>14</v>
      </c>
      <c r="J187" s="91" t="s">
        <v>18</v>
      </c>
      <c r="K187" s="22"/>
      <c r="L187" s="22"/>
    </row>
    <row r="188" spans="1:12" ht="16" customHeight="1" thickTop="1" x14ac:dyDescent="0.25">
      <c r="A188" s="6"/>
      <c r="B188" s="6"/>
      <c r="C188" s="9" t="s">
        <v>8</v>
      </c>
      <c r="D188" s="9"/>
      <c r="E188" s="10">
        <v>0</v>
      </c>
      <c r="F188" s="10">
        <v>0</v>
      </c>
      <c r="G188" s="23" t="b">
        <v>0</v>
      </c>
      <c r="H188" s="11"/>
      <c r="I188" s="33">
        <f>IF(E188&gt;0,IF(D188="Mensual",E188,IF(D188="Bimestral",E188/2,IF(D188="Trimestral",E188/3,IF(D188="Semestral",E188/6,IF(D188="Quincenal",E188*2,IF(D188="Anual",E188/12,IF(D188="Semanal",E188*4,"Falta Frecuencia"))))))),0)</f>
        <v>0</v>
      </c>
      <c r="J188" s="34">
        <f>I188*12</f>
        <v>0</v>
      </c>
    </row>
    <row r="189" spans="1:12" x14ac:dyDescent="0.15">
      <c r="C189" s="14" t="s">
        <v>8</v>
      </c>
      <c r="D189" s="14"/>
      <c r="E189" s="15">
        <v>0</v>
      </c>
      <c r="F189" s="15">
        <v>0</v>
      </c>
      <c r="G189" s="24" t="b">
        <v>0</v>
      </c>
      <c r="H189" s="11"/>
      <c r="I189" s="38">
        <f t="shared" ref="I189:I195" si="36">IF(E189&gt;0,IF(D189="Mensual",E189,IF(D189="Bimestral",E189/2,IF(D189="Trimestral",E189/3,IF(D189="Semestral",E189/6,IF(D189="Quincenal",E189*2,IF(D189="Anual",E189/12,IF(D189="Semanal",E189*4,"Falta Frecuencia"))))))),0)</f>
        <v>0</v>
      </c>
      <c r="J189" s="38">
        <f t="shared" ref="J189:J195" si="37">I189*12</f>
        <v>0</v>
      </c>
    </row>
    <row r="190" spans="1:12" x14ac:dyDescent="0.15">
      <c r="C190" s="9" t="s">
        <v>8</v>
      </c>
      <c r="D190" s="9"/>
      <c r="E190" s="10">
        <v>0</v>
      </c>
      <c r="F190" s="10">
        <v>0</v>
      </c>
      <c r="G190" s="24" t="b">
        <v>0</v>
      </c>
      <c r="H190" s="11"/>
      <c r="I190" s="33">
        <f t="shared" si="36"/>
        <v>0</v>
      </c>
      <c r="J190" s="33">
        <f t="shared" si="37"/>
        <v>0</v>
      </c>
    </row>
    <row r="191" spans="1:12" x14ac:dyDescent="0.15">
      <c r="C191" s="14" t="s">
        <v>8</v>
      </c>
      <c r="D191" s="14"/>
      <c r="E191" s="15">
        <v>0</v>
      </c>
      <c r="F191" s="15">
        <v>0</v>
      </c>
      <c r="G191" s="24" t="b">
        <v>0</v>
      </c>
      <c r="H191" s="11"/>
      <c r="I191" s="38">
        <f t="shared" si="36"/>
        <v>0</v>
      </c>
      <c r="J191" s="38">
        <f t="shared" si="37"/>
        <v>0</v>
      </c>
    </row>
    <row r="192" spans="1:12" x14ac:dyDescent="0.15">
      <c r="C192" s="9" t="s">
        <v>8</v>
      </c>
      <c r="D192" s="9"/>
      <c r="E192" s="10">
        <v>0</v>
      </c>
      <c r="F192" s="10">
        <v>0</v>
      </c>
      <c r="G192" s="24" t="b">
        <v>0</v>
      </c>
      <c r="H192" s="11"/>
      <c r="I192" s="33">
        <f t="shared" si="36"/>
        <v>0</v>
      </c>
      <c r="J192" s="33">
        <f t="shared" si="37"/>
        <v>0</v>
      </c>
    </row>
    <row r="193" spans="3:10" x14ac:dyDescent="0.15">
      <c r="C193" s="14" t="s">
        <v>8</v>
      </c>
      <c r="D193" s="14"/>
      <c r="E193" s="15">
        <v>0</v>
      </c>
      <c r="F193" s="15">
        <v>0</v>
      </c>
      <c r="G193" s="24" t="b">
        <v>0</v>
      </c>
      <c r="H193" s="11"/>
      <c r="I193" s="38">
        <f t="shared" si="36"/>
        <v>0</v>
      </c>
      <c r="J193" s="38">
        <f t="shared" si="37"/>
        <v>0</v>
      </c>
    </row>
    <row r="194" spans="3:10" x14ac:dyDescent="0.15">
      <c r="C194" s="9" t="s">
        <v>8</v>
      </c>
      <c r="D194" s="9"/>
      <c r="E194" s="10">
        <v>0</v>
      </c>
      <c r="F194" s="10">
        <v>0</v>
      </c>
      <c r="G194" s="24" t="b">
        <v>0</v>
      </c>
      <c r="H194" s="11"/>
      <c r="I194" s="33">
        <f t="shared" si="36"/>
        <v>0</v>
      </c>
      <c r="J194" s="33">
        <f t="shared" si="37"/>
        <v>0</v>
      </c>
    </row>
    <row r="195" spans="3:10" ht="15" thickBot="1" x14ac:dyDescent="0.2">
      <c r="C195" s="41" t="s">
        <v>8</v>
      </c>
      <c r="D195" s="41"/>
      <c r="E195" s="42">
        <v>0</v>
      </c>
      <c r="F195" s="42">
        <v>0</v>
      </c>
      <c r="G195" s="25" t="b">
        <v>0</v>
      </c>
      <c r="H195" s="11"/>
      <c r="I195" s="40">
        <f t="shared" si="36"/>
        <v>0</v>
      </c>
      <c r="J195" s="40">
        <f t="shared" si="37"/>
        <v>0</v>
      </c>
    </row>
    <row r="196" spans="3:10" ht="16" thickTop="1" thickBot="1" x14ac:dyDescent="0.2">
      <c r="C196" s="11"/>
      <c r="D196" s="11"/>
      <c r="E196" s="11"/>
      <c r="F196" s="11"/>
      <c r="G196" s="11"/>
      <c r="H196" s="30" t="s">
        <v>20</v>
      </c>
      <c r="I196" s="39">
        <f>SUM(I188:I195)</f>
        <v>0</v>
      </c>
      <c r="J196" s="39">
        <f>SUM(J188:J195)</f>
        <v>0</v>
      </c>
    </row>
    <row r="197" spans="3:10" ht="15" thickTop="1" x14ac:dyDescent="0.15"/>
    <row r="611" spans="2:2" x14ac:dyDescent="0.15">
      <c r="B611" s="7" t="s">
        <v>12</v>
      </c>
    </row>
    <row r="612" spans="2:2" x14ac:dyDescent="0.15">
      <c r="B612" s="7" t="s">
        <v>13</v>
      </c>
    </row>
    <row r="613" spans="2:2" x14ac:dyDescent="0.15">
      <c r="B613" s="7" t="s">
        <v>14</v>
      </c>
    </row>
    <row r="614" spans="2:2" x14ac:dyDescent="0.15">
      <c r="B614" s="7" t="s">
        <v>15</v>
      </c>
    </row>
    <row r="615" spans="2:2" x14ac:dyDescent="0.15">
      <c r="B615" s="7" t="s">
        <v>16</v>
      </c>
    </row>
    <row r="616" spans="2:2" x14ac:dyDescent="0.15">
      <c r="B616" s="7" t="s">
        <v>17</v>
      </c>
    </row>
    <row r="617" spans="2:2" x14ac:dyDescent="0.15">
      <c r="B617" s="7" t="s">
        <v>18</v>
      </c>
    </row>
  </sheetData>
  <sheetProtection algorithmName="SHA-512" hashValue="eN8LH/yRgdGlvh3yNbGl7V1nQ/ZG2DyX8Q/PzhYj3P33075iFpmcqXDiDR//QHcv3OQKxx6S+50bdN1eEZhDlA==" saltValue="9+rgWqSL3VH9w95ZGeuvFQ==" spinCount="100000" sheet="1" objects="1" scenarios="1"/>
  <mergeCells count="5">
    <mergeCell ref="A121:B122"/>
    <mergeCell ref="A165:B166"/>
    <mergeCell ref="A144:B144"/>
    <mergeCell ref="D4:E5"/>
    <mergeCell ref="H4:I5"/>
  </mergeCells>
  <dataValidations count="1">
    <dataValidation type="list" allowBlank="1" showInputMessage="1" showErrorMessage="1" sqref="D8:D18 D188:D195 D177:D184 D166:D173 D155:D162 D144:D151 D133:D140 D112:D118 D99:D108 D76:D84 D22:D30 D34:D42 D46:D62 D66:D72 D88:D95 D122:D129" xr:uid="{00000000-0002-0000-0300-000000000000}">
      <formula1>$B$611:$B$617</formula1>
    </dataValidation>
  </dataValidations>
  <pageMargins left="0.75" right="0.75" top="1" bottom="1" header="0.5" footer="0.5"/>
  <pageSetup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Check Box 4">
              <controlPr defaultSize="0" autoFill="0" autoLine="0" autoPict="0">
                <anchor moveWithCells="1">
                  <from>
                    <xdr:col>6</xdr:col>
                    <xdr:colOff>546100</xdr:colOff>
                    <xdr:row>6</xdr:row>
                    <xdr:rowOff>266700</xdr:rowOff>
                  </from>
                  <to>
                    <xdr:col>6</xdr:col>
                    <xdr:colOff>939800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4" name="Check Box 13">
              <controlPr defaultSize="0" autoFill="0" autoLine="0" autoPict="0">
                <anchor moveWithCells="1">
                  <from>
                    <xdr:col>6</xdr:col>
                    <xdr:colOff>546100</xdr:colOff>
                    <xdr:row>7</xdr:row>
                    <xdr:rowOff>177800</xdr:rowOff>
                  </from>
                  <to>
                    <xdr:col>6</xdr:col>
                    <xdr:colOff>939800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5" name="Check Box 14">
              <controlPr defaultSize="0" autoFill="0" autoLine="0" autoPict="0">
                <anchor moveWithCells="1">
                  <from>
                    <xdr:col>6</xdr:col>
                    <xdr:colOff>546100</xdr:colOff>
                    <xdr:row>8</xdr:row>
                    <xdr:rowOff>152400</xdr:rowOff>
                  </from>
                  <to>
                    <xdr:col>6</xdr:col>
                    <xdr:colOff>939800</xdr:colOff>
                    <xdr:row>10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6</xdr:col>
                    <xdr:colOff>546100</xdr:colOff>
                    <xdr:row>9</xdr:row>
                    <xdr:rowOff>152400</xdr:rowOff>
                  </from>
                  <to>
                    <xdr:col>6</xdr:col>
                    <xdr:colOff>939800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7" name="Check Box 17">
              <controlPr defaultSize="0" autoFill="0" autoLine="0" autoPict="0">
                <anchor moveWithCells="1">
                  <from>
                    <xdr:col>6</xdr:col>
                    <xdr:colOff>546100</xdr:colOff>
                    <xdr:row>10</xdr:row>
                    <xdr:rowOff>177800</xdr:rowOff>
                  </from>
                  <to>
                    <xdr:col>6</xdr:col>
                    <xdr:colOff>939800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8" name="Check Box 18">
              <controlPr defaultSize="0" autoFill="0" autoLine="0" autoPict="0">
                <anchor moveWithCells="1">
                  <from>
                    <xdr:col>6</xdr:col>
                    <xdr:colOff>546100</xdr:colOff>
                    <xdr:row>11</xdr:row>
                    <xdr:rowOff>152400</xdr:rowOff>
                  </from>
                  <to>
                    <xdr:col>6</xdr:col>
                    <xdr:colOff>939800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" name="Check Box 19">
              <controlPr defaultSize="0" autoFill="0" autoLine="0" autoPict="0">
                <anchor moveWithCells="1">
                  <from>
                    <xdr:col>6</xdr:col>
                    <xdr:colOff>546100</xdr:colOff>
                    <xdr:row>12</xdr:row>
                    <xdr:rowOff>152400</xdr:rowOff>
                  </from>
                  <to>
                    <xdr:col>6</xdr:col>
                    <xdr:colOff>939800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0" name="Check Box 24">
              <controlPr defaultSize="0" autoFill="0" autoLine="0" autoPict="0">
                <anchor moveWithCells="1">
                  <from>
                    <xdr:col>6</xdr:col>
                    <xdr:colOff>546100</xdr:colOff>
                    <xdr:row>13</xdr:row>
                    <xdr:rowOff>177800</xdr:rowOff>
                  </from>
                  <to>
                    <xdr:col>6</xdr:col>
                    <xdr:colOff>939800</xdr:colOff>
                    <xdr:row>15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1" name="Check Box 25">
              <controlPr defaultSize="0" autoFill="0" autoLine="0" autoPict="0">
                <anchor moveWithCells="1">
                  <from>
                    <xdr:col>6</xdr:col>
                    <xdr:colOff>546100</xdr:colOff>
                    <xdr:row>14</xdr:row>
                    <xdr:rowOff>152400</xdr:rowOff>
                  </from>
                  <to>
                    <xdr:col>6</xdr:col>
                    <xdr:colOff>939800</xdr:colOff>
                    <xdr:row>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2" name="Check Box 26">
              <controlPr defaultSize="0" autoFill="0" autoLine="0" autoPict="0">
                <anchor moveWithCells="1">
                  <from>
                    <xdr:col>6</xdr:col>
                    <xdr:colOff>546100</xdr:colOff>
                    <xdr:row>15</xdr:row>
                    <xdr:rowOff>152400</xdr:rowOff>
                  </from>
                  <to>
                    <xdr:col>6</xdr:col>
                    <xdr:colOff>939800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3" name="Check Box 34">
              <controlPr defaultSize="0" autoFill="0" autoLine="0" autoPict="0">
                <anchor moveWithCells="1">
                  <from>
                    <xdr:col>6</xdr:col>
                    <xdr:colOff>546100</xdr:colOff>
                    <xdr:row>16</xdr:row>
                    <xdr:rowOff>177800</xdr:rowOff>
                  </from>
                  <to>
                    <xdr:col>6</xdr:col>
                    <xdr:colOff>939800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4" name="Check Box 37">
              <controlPr defaultSize="0" autoFill="0" autoLine="0" autoPict="0">
                <anchor moveWithCells="1">
                  <from>
                    <xdr:col>6</xdr:col>
                    <xdr:colOff>546100</xdr:colOff>
                    <xdr:row>20</xdr:row>
                    <xdr:rowOff>266700</xdr:rowOff>
                  </from>
                  <to>
                    <xdr:col>6</xdr:col>
                    <xdr:colOff>939800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5" name="Check Box 38">
              <controlPr defaultSize="0" autoFill="0" autoLine="0" autoPict="0">
                <anchor moveWithCells="1">
                  <from>
                    <xdr:col>6</xdr:col>
                    <xdr:colOff>546100</xdr:colOff>
                    <xdr:row>21</xdr:row>
                    <xdr:rowOff>177800</xdr:rowOff>
                  </from>
                  <to>
                    <xdr:col>6</xdr:col>
                    <xdr:colOff>939800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6" name="Check Box 39">
              <controlPr defaultSize="0" autoFill="0" autoLine="0" autoPict="0">
                <anchor moveWithCells="1">
                  <from>
                    <xdr:col>6</xdr:col>
                    <xdr:colOff>546100</xdr:colOff>
                    <xdr:row>22</xdr:row>
                    <xdr:rowOff>152400</xdr:rowOff>
                  </from>
                  <to>
                    <xdr:col>6</xdr:col>
                    <xdr:colOff>939800</xdr:colOff>
                    <xdr:row>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7" name="Check Box 40">
              <controlPr defaultSize="0" autoFill="0" autoLine="0" autoPict="0">
                <anchor moveWithCells="1">
                  <from>
                    <xdr:col>6</xdr:col>
                    <xdr:colOff>546100</xdr:colOff>
                    <xdr:row>23</xdr:row>
                    <xdr:rowOff>152400</xdr:rowOff>
                  </from>
                  <to>
                    <xdr:col>6</xdr:col>
                    <xdr:colOff>939800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8" name="Check Box 41">
              <controlPr defaultSize="0" autoFill="0" autoLine="0" autoPict="0">
                <anchor moveWithCells="1">
                  <from>
                    <xdr:col>6</xdr:col>
                    <xdr:colOff>546100</xdr:colOff>
                    <xdr:row>24</xdr:row>
                    <xdr:rowOff>177800</xdr:rowOff>
                  </from>
                  <to>
                    <xdr:col>6</xdr:col>
                    <xdr:colOff>939800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9" name="Check Box 42">
              <controlPr defaultSize="0" autoFill="0" autoLine="0" autoPict="0">
                <anchor moveWithCells="1">
                  <from>
                    <xdr:col>6</xdr:col>
                    <xdr:colOff>546100</xdr:colOff>
                    <xdr:row>25</xdr:row>
                    <xdr:rowOff>152400</xdr:rowOff>
                  </from>
                  <to>
                    <xdr:col>6</xdr:col>
                    <xdr:colOff>939800</xdr:colOff>
                    <xdr:row>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20" name="Check Box 43">
              <controlPr defaultSize="0" autoFill="0" autoLine="0" autoPict="0">
                <anchor moveWithCells="1">
                  <from>
                    <xdr:col>6</xdr:col>
                    <xdr:colOff>546100</xdr:colOff>
                    <xdr:row>26</xdr:row>
                    <xdr:rowOff>152400</xdr:rowOff>
                  </from>
                  <to>
                    <xdr:col>6</xdr:col>
                    <xdr:colOff>939800</xdr:colOff>
                    <xdr:row>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21" name="Check Box 46">
              <controlPr defaultSize="0" autoFill="0" autoLine="0" autoPict="0">
                <anchor moveWithCells="1">
                  <from>
                    <xdr:col>6</xdr:col>
                    <xdr:colOff>546100</xdr:colOff>
                    <xdr:row>27</xdr:row>
                    <xdr:rowOff>152400</xdr:rowOff>
                  </from>
                  <to>
                    <xdr:col>6</xdr:col>
                    <xdr:colOff>939800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22" name="Check Box 47">
              <controlPr defaultSize="0" autoFill="0" autoLine="0" autoPict="0">
                <anchor moveWithCells="1">
                  <from>
                    <xdr:col>6</xdr:col>
                    <xdr:colOff>546100</xdr:colOff>
                    <xdr:row>28</xdr:row>
                    <xdr:rowOff>177800</xdr:rowOff>
                  </from>
                  <to>
                    <xdr:col>6</xdr:col>
                    <xdr:colOff>939800</xdr:colOff>
                    <xdr:row>30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3" name="Check Box 69">
              <controlPr defaultSize="0" autoFill="0" autoLine="0" autoPict="0">
                <anchor moveWithCells="1">
                  <from>
                    <xdr:col>6</xdr:col>
                    <xdr:colOff>546100</xdr:colOff>
                    <xdr:row>32</xdr:row>
                    <xdr:rowOff>266700</xdr:rowOff>
                  </from>
                  <to>
                    <xdr:col>6</xdr:col>
                    <xdr:colOff>939800</xdr:colOff>
                    <xdr:row>34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4" name="Check Box 70">
              <controlPr defaultSize="0" autoFill="0" autoLine="0" autoPict="0">
                <anchor moveWithCells="1">
                  <from>
                    <xdr:col>6</xdr:col>
                    <xdr:colOff>546100</xdr:colOff>
                    <xdr:row>33</xdr:row>
                    <xdr:rowOff>177800</xdr:rowOff>
                  </from>
                  <to>
                    <xdr:col>6</xdr:col>
                    <xdr:colOff>939800</xdr:colOff>
                    <xdr:row>35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5" name="Check Box 71">
              <controlPr defaultSize="0" autoFill="0" autoLine="0" autoPict="0">
                <anchor moveWithCells="1">
                  <from>
                    <xdr:col>6</xdr:col>
                    <xdr:colOff>546100</xdr:colOff>
                    <xdr:row>34</xdr:row>
                    <xdr:rowOff>152400</xdr:rowOff>
                  </from>
                  <to>
                    <xdr:col>6</xdr:col>
                    <xdr:colOff>939800</xdr:colOff>
                    <xdr:row>36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6" name="Check Box 72">
              <controlPr defaultSize="0" autoFill="0" autoLine="0" autoPict="0">
                <anchor moveWithCells="1">
                  <from>
                    <xdr:col>6</xdr:col>
                    <xdr:colOff>546100</xdr:colOff>
                    <xdr:row>35</xdr:row>
                    <xdr:rowOff>152400</xdr:rowOff>
                  </from>
                  <to>
                    <xdr:col>6</xdr:col>
                    <xdr:colOff>939800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7" name="Check Box 73">
              <controlPr defaultSize="0" autoFill="0" autoLine="0" autoPict="0">
                <anchor moveWithCells="1">
                  <from>
                    <xdr:col>6</xdr:col>
                    <xdr:colOff>546100</xdr:colOff>
                    <xdr:row>36</xdr:row>
                    <xdr:rowOff>177800</xdr:rowOff>
                  </from>
                  <to>
                    <xdr:col>6</xdr:col>
                    <xdr:colOff>939800</xdr:colOff>
                    <xdr:row>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8" name="Check Box 74">
              <controlPr defaultSize="0" autoFill="0" autoLine="0" autoPict="0">
                <anchor moveWithCells="1">
                  <from>
                    <xdr:col>6</xdr:col>
                    <xdr:colOff>546100</xdr:colOff>
                    <xdr:row>37</xdr:row>
                    <xdr:rowOff>152400</xdr:rowOff>
                  </from>
                  <to>
                    <xdr:col>6</xdr:col>
                    <xdr:colOff>939800</xdr:colOff>
                    <xdr:row>39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29" name="Check Box 75">
              <controlPr defaultSize="0" autoFill="0" autoLine="0" autoPict="0">
                <anchor moveWithCells="1">
                  <from>
                    <xdr:col>6</xdr:col>
                    <xdr:colOff>546100</xdr:colOff>
                    <xdr:row>38</xdr:row>
                    <xdr:rowOff>152400</xdr:rowOff>
                  </from>
                  <to>
                    <xdr:col>6</xdr:col>
                    <xdr:colOff>939800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0" name="Check Box 76">
              <controlPr defaultSize="0" autoFill="0" autoLine="0" autoPict="0">
                <anchor moveWithCells="1">
                  <from>
                    <xdr:col>6</xdr:col>
                    <xdr:colOff>546100</xdr:colOff>
                    <xdr:row>39</xdr:row>
                    <xdr:rowOff>152400</xdr:rowOff>
                  </from>
                  <to>
                    <xdr:col>6</xdr:col>
                    <xdr:colOff>939800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1" name="Check Box 77">
              <controlPr defaultSize="0" autoFill="0" autoLine="0" autoPict="0">
                <anchor moveWithCells="1">
                  <from>
                    <xdr:col>6</xdr:col>
                    <xdr:colOff>546100</xdr:colOff>
                    <xdr:row>40</xdr:row>
                    <xdr:rowOff>177800</xdr:rowOff>
                  </from>
                  <to>
                    <xdr:col>6</xdr:col>
                    <xdr:colOff>939800</xdr:colOff>
                    <xdr:row>42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32" name="Check Box 108">
              <controlPr defaultSize="0" autoFill="0" autoLine="0" autoPict="0">
                <anchor moveWithCells="1">
                  <from>
                    <xdr:col>6</xdr:col>
                    <xdr:colOff>546100</xdr:colOff>
                    <xdr:row>44</xdr:row>
                    <xdr:rowOff>266700</xdr:rowOff>
                  </from>
                  <to>
                    <xdr:col>6</xdr:col>
                    <xdr:colOff>939800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3" name="Check Box 109">
              <controlPr defaultSize="0" autoFill="0" autoLine="0" autoPict="0">
                <anchor moveWithCells="1">
                  <from>
                    <xdr:col>6</xdr:col>
                    <xdr:colOff>546100</xdr:colOff>
                    <xdr:row>45</xdr:row>
                    <xdr:rowOff>177800</xdr:rowOff>
                  </from>
                  <to>
                    <xdr:col>6</xdr:col>
                    <xdr:colOff>939800</xdr:colOff>
                    <xdr:row>47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4" name="Check Box 110">
              <controlPr defaultSize="0" autoFill="0" autoLine="0" autoPict="0">
                <anchor moveWithCells="1">
                  <from>
                    <xdr:col>6</xdr:col>
                    <xdr:colOff>546100</xdr:colOff>
                    <xdr:row>46</xdr:row>
                    <xdr:rowOff>152400</xdr:rowOff>
                  </from>
                  <to>
                    <xdr:col>6</xdr:col>
                    <xdr:colOff>939800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35" name="Check Box 111">
              <controlPr defaultSize="0" autoFill="0" autoLine="0" autoPict="0">
                <anchor moveWithCells="1">
                  <from>
                    <xdr:col>6</xdr:col>
                    <xdr:colOff>546100</xdr:colOff>
                    <xdr:row>47</xdr:row>
                    <xdr:rowOff>152400</xdr:rowOff>
                  </from>
                  <to>
                    <xdr:col>6</xdr:col>
                    <xdr:colOff>939800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36" name="Check Box 112">
              <controlPr defaultSize="0" autoFill="0" autoLine="0" autoPict="0">
                <anchor moveWithCells="1">
                  <from>
                    <xdr:col>6</xdr:col>
                    <xdr:colOff>546100</xdr:colOff>
                    <xdr:row>48</xdr:row>
                    <xdr:rowOff>177800</xdr:rowOff>
                  </from>
                  <to>
                    <xdr:col>6</xdr:col>
                    <xdr:colOff>939800</xdr:colOff>
                    <xdr:row>50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7" name="Check Box 113">
              <controlPr defaultSize="0" autoFill="0" autoLine="0" autoPict="0">
                <anchor moveWithCells="1">
                  <from>
                    <xdr:col>6</xdr:col>
                    <xdr:colOff>546100</xdr:colOff>
                    <xdr:row>49</xdr:row>
                    <xdr:rowOff>152400</xdr:rowOff>
                  </from>
                  <to>
                    <xdr:col>6</xdr:col>
                    <xdr:colOff>939800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38" name="Check Box 114">
              <controlPr defaultSize="0" autoFill="0" autoLine="0" autoPict="0">
                <anchor moveWithCells="1">
                  <from>
                    <xdr:col>6</xdr:col>
                    <xdr:colOff>546100</xdr:colOff>
                    <xdr:row>50</xdr:row>
                    <xdr:rowOff>152400</xdr:rowOff>
                  </from>
                  <to>
                    <xdr:col>6</xdr:col>
                    <xdr:colOff>939800</xdr:colOff>
                    <xdr:row>52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39" name="Check Box 115">
              <controlPr defaultSize="0" autoFill="0" autoLine="0" autoPict="0">
                <anchor moveWithCells="1">
                  <from>
                    <xdr:col>6</xdr:col>
                    <xdr:colOff>546100</xdr:colOff>
                    <xdr:row>51</xdr:row>
                    <xdr:rowOff>177800</xdr:rowOff>
                  </from>
                  <to>
                    <xdr:col>6</xdr:col>
                    <xdr:colOff>939800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40" name="Check Box 116">
              <controlPr defaultSize="0" autoFill="0" autoLine="0" autoPict="0">
                <anchor moveWithCells="1">
                  <from>
                    <xdr:col>6</xdr:col>
                    <xdr:colOff>546100</xdr:colOff>
                    <xdr:row>52</xdr:row>
                    <xdr:rowOff>152400</xdr:rowOff>
                  </from>
                  <to>
                    <xdr:col>6</xdr:col>
                    <xdr:colOff>939800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41" name="Check Box 117">
              <controlPr defaultSize="0" autoFill="0" autoLine="0" autoPict="0">
                <anchor moveWithCells="1">
                  <from>
                    <xdr:col>6</xdr:col>
                    <xdr:colOff>546100</xdr:colOff>
                    <xdr:row>57</xdr:row>
                    <xdr:rowOff>0</xdr:rowOff>
                  </from>
                  <to>
                    <xdr:col>6</xdr:col>
                    <xdr:colOff>939800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42" name="Check Box 118">
              <controlPr defaultSize="0" autoFill="0" autoLine="0" autoPict="0">
                <anchor moveWithCells="1">
                  <from>
                    <xdr:col>6</xdr:col>
                    <xdr:colOff>546100</xdr:colOff>
                    <xdr:row>57</xdr:row>
                    <xdr:rowOff>177800</xdr:rowOff>
                  </from>
                  <to>
                    <xdr:col>6</xdr:col>
                    <xdr:colOff>939800</xdr:colOff>
                    <xdr:row>59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43" name="Check Box 166">
              <controlPr defaultSize="0" autoFill="0" autoLine="0" autoPict="0">
                <anchor moveWithCells="1">
                  <from>
                    <xdr:col>6</xdr:col>
                    <xdr:colOff>546100</xdr:colOff>
                    <xdr:row>53</xdr:row>
                    <xdr:rowOff>152400</xdr:rowOff>
                  </from>
                  <to>
                    <xdr:col>6</xdr:col>
                    <xdr:colOff>939800</xdr:colOff>
                    <xdr:row>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44" name="Check Box 167">
              <controlPr defaultSize="0" autoFill="0" autoLine="0" autoPict="0">
                <anchor moveWithCells="1">
                  <from>
                    <xdr:col>6</xdr:col>
                    <xdr:colOff>546100</xdr:colOff>
                    <xdr:row>54</xdr:row>
                    <xdr:rowOff>152400</xdr:rowOff>
                  </from>
                  <to>
                    <xdr:col>6</xdr:col>
                    <xdr:colOff>939800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45" name="Check Box 168">
              <controlPr defaultSize="0" autoFill="0" autoLine="0" autoPict="0">
                <anchor moveWithCells="1">
                  <from>
                    <xdr:col>6</xdr:col>
                    <xdr:colOff>546100</xdr:colOff>
                    <xdr:row>55</xdr:row>
                    <xdr:rowOff>177800</xdr:rowOff>
                  </from>
                  <to>
                    <xdr:col>6</xdr:col>
                    <xdr:colOff>939800</xdr:colOff>
                    <xdr:row>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46" name="Check Box 182">
              <controlPr defaultSize="0" autoFill="0" autoLine="0" autoPict="0">
                <anchor moveWithCells="1">
                  <from>
                    <xdr:col>6</xdr:col>
                    <xdr:colOff>546100</xdr:colOff>
                    <xdr:row>60</xdr:row>
                    <xdr:rowOff>0</xdr:rowOff>
                  </from>
                  <to>
                    <xdr:col>6</xdr:col>
                    <xdr:colOff>939800</xdr:colOff>
                    <xdr:row>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47" name="Check Box 183">
              <controlPr defaultSize="0" autoFill="0" autoLine="0" autoPict="0">
                <anchor moveWithCells="1">
                  <from>
                    <xdr:col>6</xdr:col>
                    <xdr:colOff>546100</xdr:colOff>
                    <xdr:row>60</xdr:row>
                    <xdr:rowOff>177800</xdr:rowOff>
                  </from>
                  <to>
                    <xdr:col>6</xdr:col>
                    <xdr:colOff>939800</xdr:colOff>
                    <xdr:row>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48" name="Check Box 185">
              <controlPr defaultSize="0" autoFill="0" autoLine="0" autoPict="0">
                <anchor moveWithCells="1">
                  <from>
                    <xdr:col>6</xdr:col>
                    <xdr:colOff>546100</xdr:colOff>
                    <xdr:row>58</xdr:row>
                    <xdr:rowOff>177800</xdr:rowOff>
                  </from>
                  <to>
                    <xdr:col>6</xdr:col>
                    <xdr:colOff>939800</xdr:colOff>
                    <xdr:row>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49" name="Check Box 201">
              <controlPr defaultSize="0" autoFill="0" autoLine="0" autoPict="0">
                <anchor moveWithCells="1">
                  <from>
                    <xdr:col>6</xdr:col>
                    <xdr:colOff>546100</xdr:colOff>
                    <xdr:row>64</xdr:row>
                    <xdr:rowOff>266700</xdr:rowOff>
                  </from>
                  <to>
                    <xdr:col>6</xdr:col>
                    <xdr:colOff>939800</xdr:colOff>
                    <xdr:row>66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50" name="Check Box 202">
              <controlPr defaultSize="0" autoFill="0" autoLine="0" autoPict="0">
                <anchor moveWithCells="1">
                  <from>
                    <xdr:col>6</xdr:col>
                    <xdr:colOff>546100</xdr:colOff>
                    <xdr:row>65</xdr:row>
                    <xdr:rowOff>177800</xdr:rowOff>
                  </from>
                  <to>
                    <xdr:col>6</xdr:col>
                    <xdr:colOff>939800</xdr:colOff>
                    <xdr:row>67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51" name="Check Box 203">
              <controlPr defaultSize="0" autoFill="0" autoLine="0" autoPict="0">
                <anchor moveWithCells="1">
                  <from>
                    <xdr:col>6</xdr:col>
                    <xdr:colOff>546100</xdr:colOff>
                    <xdr:row>66</xdr:row>
                    <xdr:rowOff>152400</xdr:rowOff>
                  </from>
                  <to>
                    <xdr:col>6</xdr:col>
                    <xdr:colOff>939800</xdr:colOff>
                    <xdr:row>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52" name="Check Box 204">
              <controlPr defaultSize="0" autoFill="0" autoLine="0" autoPict="0">
                <anchor moveWithCells="1">
                  <from>
                    <xdr:col>6</xdr:col>
                    <xdr:colOff>546100</xdr:colOff>
                    <xdr:row>67</xdr:row>
                    <xdr:rowOff>152400</xdr:rowOff>
                  </from>
                  <to>
                    <xdr:col>6</xdr:col>
                    <xdr:colOff>939800</xdr:colOff>
                    <xdr:row>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53" name="Check Box 205">
              <controlPr defaultSize="0" autoFill="0" autoLine="0" autoPict="0">
                <anchor moveWithCells="1">
                  <from>
                    <xdr:col>6</xdr:col>
                    <xdr:colOff>546100</xdr:colOff>
                    <xdr:row>68</xdr:row>
                    <xdr:rowOff>177800</xdr:rowOff>
                  </from>
                  <to>
                    <xdr:col>6</xdr:col>
                    <xdr:colOff>939800</xdr:colOff>
                    <xdr:row>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54" name="Check Box 206">
              <controlPr defaultSize="0" autoFill="0" autoLine="0" autoPict="0">
                <anchor moveWithCells="1">
                  <from>
                    <xdr:col>6</xdr:col>
                    <xdr:colOff>546100</xdr:colOff>
                    <xdr:row>69</xdr:row>
                    <xdr:rowOff>152400</xdr:rowOff>
                  </from>
                  <to>
                    <xdr:col>6</xdr:col>
                    <xdr:colOff>939800</xdr:colOff>
                    <xdr:row>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55" name="Check Box 207">
              <controlPr defaultSize="0" autoFill="0" autoLine="0" autoPict="0">
                <anchor moveWithCells="1">
                  <from>
                    <xdr:col>6</xdr:col>
                    <xdr:colOff>546100</xdr:colOff>
                    <xdr:row>70</xdr:row>
                    <xdr:rowOff>152400</xdr:rowOff>
                  </from>
                  <to>
                    <xdr:col>6</xdr:col>
                    <xdr:colOff>939800</xdr:colOff>
                    <xdr:row>72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56" name="Check Box 250">
              <controlPr defaultSize="0" autoFill="0" autoLine="0" autoPict="0">
                <anchor moveWithCells="1">
                  <from>
                    <xdr:col>6</xdr:col>
                    <xdr:colOff>546100</xdr:colOff>
                    <xdr:row>74</xdr:row>
                    <xdr:rowOff>266700</xdr:rowOff>
                  </from>
                  <to>
                    <xdr:col>6</xdr:col>
                    <xdr:colOff>939800</xdr:colOff>
                    <xdr:row>76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57" name="Check Box 251">
              <controlPr defaultSize="0" autoFill="0" autoLine="0" autoPict="0">
                <anchor moveWithCells="1">
                  <from>
                    <xdr:col>6</xdr:col>
                    <xdr:colOff>546100</xdr:colOff>
                    <xdr:row>75</xdr:row>
                    <xdr:rowOff>177800</xdr:rowOff>
                  </from>
                  <to>
                    <xdr:col>6</xdr:col>
                    <xdr:colOff>939800</xdr:colOff>
                    <xdr:row>77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58" name="Check Box 252">
              <controlPr defaultSize="0" autoFill="0" autoLine="0" autoPict="0">
                <anchor moveWithCells="1">
                  <from>
                    <xdr:col>6</xdr:col>
                    <xdr:colOff>546100</xdr:colOff>
                    <xdr:row>76</xdr:row>
                    <xdr:rowOff>152400</xdr:rowOff>
                  </from>
                  <to>
                    <xdr:col>6</xdr:col>
                    <xdr:colOff>939800</xdr:colOff>
                    <xdr:row>78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59" name="Check Box 253">
              <controlPr defaultSize="0" autoFill="0" autoLine="0" autoPict="0">
                <anchor moveWithCells="1">
                  <from>
                    <xdr:col>6</xdr:col>
                    <xdr:colOff>546100</xdr:colOff>
                    <xdr:row>77</xdr:row>
                    <xdr:rowOff>152400</xdr:rowOff>
                  </from>
                  <to>
                    <xdr:col>6</xdr:col>
                    <xdr:colOff>939800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60" name="Check Box 254">
              <controlPr defaultSize="0" autoFill="0" autoLine="0" autoPict="0">
                <anchor moveWithCells="1">
                  <from>
                    <xdr:col>6</xdr:col>
                    <xdr:colOff>546100</xdr:colOff>
                    <xdr:row>78</xdr:row>
                    <xdr:rowOff>177800</xdr:rowOff>
                  </from>
                  <to>
                    <xdr:col>6</xdr:col>
                    <xdr:colOff>939800</xdr:colOff>
                    <xdr:row>80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61" name="Check Box 255">
              <controlPr defaultSize="0" autoFill="0" autoLine="0" autoPict="0">
                <anchor moveWithCells="1">
                  <from>
                    <xdr:col>6</xdr:col>
                    <xdr:colOff>546100</xdr:colOff>
                    <xdr:row>79</xdr:row>
                    <xdr:rowOff>152400</xdr:rowOff>
                  </from>
                  <to>
                    <xdr:col>6</xdr:col>
                    <xdr:colOff>939800</xdr:colOff>
                    <xdr:row>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62" name="Check Box 256">
              <controlPr defaultSize="0" autoFill="0" autoLine="0" autoPict="0">
                <anchor moveWithCells="1">
                  <from>
                    <xdr:col>6</xdr:col>
                    <xdr:colOff>546100</xdr:colOff>
                    <xdr:row>80</xdr:row>
                    <xdr:rowOff>152400</xdr:rowOff>
                  </from>
                  <to>
                    <xdr:col>6</xdr:col>
                    <xdr:colOff>939800</xdr:colOff>
                    <xdr:row>82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63" name="Check Box 257">
              <controlPr defaultSize="0" autoFill="0" autoLine="0" autoPict="0">
                <anchor moveWithCells="1">
                  <from>
                    <xdr:col>6</xdr:col>
                    <xdr:colOff>546100</xdr:colOff>
                    <xdr:row>81</xdr:row>
                    <xdr:rowOff>152400</xdr:rowOff>
                  </from>
                  <to>
                    <xdr:col>6</xdr:col>
                    <xdr:colOff>939800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64" name="Check Box 258">
              <controlPr defaultSize="0" autoFill="0" autoLine="0" autoPict="0">
                <anchor moveWithCells="1">
                  <from>
                    <xdr:col>6</xdr:col>
                    <xdr:colOff>546100</xdr:colOff>
                    <xdr:row>82</xdr:row>
                    <xdr:rowOff>177800</xdr:rowOff>
                  </from>
                  <to>
                    <xdr:col>6</xdr:col>
                    <xdr:colOff>939800</xdr:colOff>
                    <xdr:row>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65" name="Check Box 299">
              <controlPr defaultSize="0" autoFill="0" autoLine="0" autoPict="0">
                <anchor moveWithCells="1">
                  <from>
                    <xdr:col>6</xdr:col>
                    <xdr:colOff>546100</xdr:colOff>
                    <xdr:row>86</xdr:row>
                    <xdr:rowOff>266700</xdr:rowOff>
                  </from>
                  <to>
                    <xdr:col>6</xdr:col>
                    <xdr:colOff>939800</xdr:colOff>
                    <xdr:row>88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66" name="Check Box 300">
              <controlPr defaultSize="0" autoFill="0" autoLine="0" autoPict="0">
                <anchor moveWithCells="1">
                  <from>
                    <xdr:col>6</xdr:col>
                    <xdr:colOff>546100</xdr:colOff>
                    <xdr:row>87</xdr:row>
                    <xdr:rowOff>177800</xdr:rowOff>
                  </from>
                  <to>
                    <xdr:col>6</xdr:col>
                    <xdr:colOff>939800</xdr:colOff>
                    <xdr:row>89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67" name="Check Box 301">
              <controlPr defaultSize="0" autoFill="0" autoLine="0" autoPict="0">
                <anchor moveWithCells="1">
                  <from>
                    <xdr:col>6</xdr:col>
                    <xdr:colOff>546100</xdr:colOff>
                    <xdr:row>88</xdr:row>
                    <xdr:rowOff>152400</xdr:rowOff>
                  </from>
                  <to>
                    <xdr:col>6</xdr:col>
                    <xdr:colOff>939800</xdr:colOff>
                    <xdr:row>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68" name="Check Box 302">
              <controlPr defaultSize="0" autoFill="0" autoLine="0" autoPict="0">
                <anchor moveWithCells="1">
                  <from>
                    <xdr:col>6</xdr:col>
                    <xdr:colOff>546100</xdr:colOff>
                    <xdr:row>89</xdr:row>
                    <xdr:rowOff>152400</xdr:rowOff>
                  </from>
                  <to>
                    <xdr:col>6</xdr:col>
                    <xdr:colOff>939800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69" name="Check Box 303">
              <controlPr defaultSize="0" autoFill="0" autoLine="0" autoPict="0">
                <anchor moveWithCells="1">
                  <from>
                    <xdr:col>6</xdr:col>
                    <xdr:colOff>546100</xdr:colOff>
                    <xdr:row>90</xdr:row>
                    <xdr:rowOff>177800</xdr:rowOff>
                  </from>
                  <to>
                    <xdr:col>6</xdr:col>
                    <xdr:colOff>939800</xdr:colOff>
                    <xdr:row>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70" name="Check Box 304">
              <controlPr defaultSize="0" autoFill="0" autoLine="0" autoPict="0">
                <anchor moveWithCells="1">
                  <from>
                    <xdr:col>6</xdr:col>
                    <xdr:colOff>546100</xdr:colOff>
                    <xdr:row>91</xdr:row>
                    <xdr:rowOff>152400</xdr:rowOff>
                  </from>
                  <to>
                    <xdr:col>6</xdr:col>
                    <xdr:colOff>939800</xdr:colOff>
                    <xdr:row>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71" name="Check Box 305">
              <controlPr defaultSize="0" autoFill="0" autoLine="0" autoPict="0">
                <anchor moveWithCells="1">
                  <from>
                    <xdr:col>6</xdr:col>
                    <xdr:colOff>546100</xdr:colOff>
                    <xdr:row>92</xdr:row>
                    <xdr:rowOff>152400</xdr:rowOff>
                  </from>
                  <to>
                    <xdr:col>6</xdr:col>
                    <xdr:colOff>939800</xdr:colOff>
                    <xdr:row>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72" name="Check Box 307">
              <controlPr defaultSize="0" autoFill="0" autoLine="0" autoPict="0">
                <anchor moveWithCells="1">
                  <from>
                    <xdr:col>6</xdr:col>
                    <xdr:colOff>546100</xdr:colOff>
                    <xdr:row>93</xdr:row>
                    <xdr:rowOff>177800</xdr:rowOff>
                  </from>
                  <to>
                    <xdr:col>6</xdr:col>
                    <xdr:colOff>939800</xdr:colOff>
                    <xdr:row>95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73" name="Check Box 356">
              <controlPr defaultSize="0" autoFill="0" autoLine="0" autoPict="0">
                <anchor moveWithCells="1">
                  <from>
                    <xdr:col>6</xdr:col>
                    <xdr:colOff>546100</xdr:colOff>
                    <xdr:row>97</xdr:row>
                    <xdr:rowOff>266700</xdr:rowOff>
                  </from>
                  <to>
                    <xdr:col>6</xdr:col>
                    <xdr:colOff>939800</xdr:colOff>
                    <xdr:row>99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74" name="Check Box 357">
              <controlPr defaultSize="0" autoFill="0" autoLine="0" autoPict="0">
                <anchor moveWithCells="1">
                  <from>
                    <xdr:col>6</xdr:col>
                    <xdr:colOff>546100</xdr:colOff>
                    <xdr:row>98</xdr:row>
                    <xdr:rowOff>177800</xdr:rowOff>
                  </from>
                  <to>
                    <xdr:col>6</xdr:col>
                    <xdr:colOff>939800</xdr:colOff>
                    <xdr:row>100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75" name="Check Box 358">
              <controlPr defaultSize="0" autoFill="0" autoLine="0" autoPict="0">
                <anchor moveWithCells="1">
                  <from>
                    <xdr:col>6</xdr:col>
                    <xdr:colOff>546100</xdr:colOff>
                    <xdr:row>99</xdr:row>
                    <xdr:rowOff>152400</xdr:rowOff>
                  </from>
                  <to>
                    <xdr:col>6</xdr:col>
                    <xdr:colOff>939800</xdr:colOff>
                    <xdr:row>101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76" name="Check Box 359">
              <controlPr defaultSize="0" autoFill="0" autoLine="0" autoPict="0">
                <anchor moveWithCells="1">
                  <from>
                    <xdr:col>6</xdr:col>
                    <xdr:colOff>546100</xdr:colOff>
                    <xdr:row>100</xdr:row>
                    <xdr:rowOff>152400</xdr:rowOff>
                  </from>
                  <to>
                    <xdr:col>6</xdr:col>
                    <xdr:colOff>939800</xdr:colOff>
                    <xdr:row>102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77" name="Check Box 360">
              <controlPr defaultSize="0" autoFill="0" autoLine="0" autoPict="0">
                <anchor moveWithCells="1">
                  <from>
                    <xdr:col>6</xdr:col>
                    <xdr:colOff>546100</xdr:colOff>
                    <xdr:row>101</xdr:row>
                    <xdr:rowOff>177800</xdr:rowOff>
                  </from>
                  <to>
                    <xdr:col>6</xdr:col>
                    <xdr:colOff>939800</xdr:colOff>
                    <xdr:row>103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78" name="Check Box 361">
              <controlPr defaultSize="0" autoFill="0" autoLine="0" autoPict="0">
                <anchor moveWithCells="1">
                  <from>
                    <xdr:col>6</xdr:col>
                    <xdr:colOff>546100</xdr:colOff>
                    <xdr:row>102</xdr:row>
                    <xdr:rowOff>152400</xdr:rowOff>
                  </from>
                  <to>
                    <xdr:col>6</xdr:col>
                    <xdr:colOff>939800</xdr:colOff>
                    <xdr:row>104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79" name="Check Box 362">
              <controlPr defaultSize="0" autoFill="0" autoLine="0" autoPict="0">
                <anchor moveWithCells="1">
                  <from>
                    <xdr:col>6</xdr:col>
                    <xdr:colOff>546100</xdr:colOff>
                    <xdr:row>103</xdr:row>
                    <xdr:rowOff>152400</xdr:rowOff>
                  </from>
                  <to>
                    <xdr:col>6</xdr:col>
                    <xdr:colOff>939800</xdr:colOff>
                    <xdr:row>105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80" name="Check Box 363">
              <controlPr defaultSize="0" autoFill="0" autoLine="0" autoPict="0">
                <anchor moveWithCells="1">
                  <from>
                    <xdr:col>6</xdr:col>
                    <xdr:colOff>546100</xdr:colOff>
                    <xdr:row>104</xdr:row>
                    <xdr:rowOff>177800</xdr:rowOff>
                  </from>
                  <to>
                    <xdr:col>6</xdr:col>
                    <xdr:colOff>939800</xdr:colOff>
                    <xdr:row>106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81" name="Check Box 421">
              <controlPr defaultSize="0" autoFill="0" autoLine="0" autoPict="0">
                <anchor moveWithCells="1">
                  <from>
                    <xdr:col>6</xdr:col>
                    <xdr:colOff>546100</xdr:colOff>
                    <xdr:row>105</xdr:row>
                    <xdr:rowOff>152400</xdr:rowOff>
                  </from>
                  <to>
                    <xdr:col>6</xdr:col>
                    <xdr:colOff>939800</xdr:colOff>
                    <xdr:row>107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82" name="Check Box 422">
              <controlPr defaultSize="0" autoFill="0" autoLine="0" autoPict="0">
                <anchor moveWithCells="1">
                  <from>
                    <xdr:col>6</xdr:col>
                    <xdr:colOff>546100</xdr:colOff>
                    <xdr:row>106</xdr:row>
                    <xdr:rowOff>177800</xdr:rowOff>
                  </from>
                  <to>
                    <xdr:col>6</xdr:col>
                    <xdr:colOff>939800</xdr:colOff>
                    <xdr:row>108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83" name="Check Box 450">
              <controlPr defaultSize="0" autoFill="0" autoLine="0" autoPict="0">
                <anchor moveWithCells="1">
                  <from>
                    <xdr:col>6</xdr:col>
                    <xdr:colOff>546100</xdr:colOff>
                    <xdr:row>110</xdr:row>
                    <xdr:rowOff>266700</xdr:rowOff>
                  </from>
                  <to>
                    <xdr:col>6</xdr:col>
                    <xdr:colOff>939800</xdr:colOff>
                    <xdr:row>112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84" name="Check Box 451">
              <controlPr defaultSize="0" autoFill="0" autoLine="0" autoPict="0">
                <anchor moveWithCells="1">
                  <from>
                    <xdr:col>6</xdr:col>
                    <xdr:colOff>546100</xdr:colOff>
                    <xdr:row>111</xdr:row>
                    <xdr:rowOff>177800</xdr:rowOff>
                  </from>
                  <to>
                    <xdr:col>6</xdr:col>
                    <xdr:colOff>939800</xdr:colOff>
                    <xdr:row>113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85" name="Check Box 452">
              <controlPr defaultSize="0" autoFill="0" autoLine="0" autoPict="0">
                <anchor moveWithCells="1">
                  <from>
                    <xdr:col>6</xdr:col>
                    <xdr:colOff>546100</xdr:colOff>
                    <xdr:row>112</xdr:row>
                    <xdr:rowOff>152400</xdr:rowOff>
                  </from>
                  <to>
                    <xdr:col>6</xdr:col>
                    <xdr:colOff>939800</xdr:colOff>
                    <xdr:row>114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86" name="Check Box 453">
              <controlPr defaultSize="0" autoFill="0" autoLine="0" autoPict="0">
                <anchor moveWithCells="1">
                  <from>
                    <xdr:col>6</xdr:col>
                    <xdr:colOff>546100</xdr:colOff>
                    <xdr:row>113</xdr:row>
                    <xdr:rowOff>152400</xdr:rowOff>
                  </from>
                  <to>
                    <xdr:col>6</xdr:col>
                    <xdr:colOff>939800</xdr:colOff>
                    <xdr:row>115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87" name="Check Box 454">
              <controlPr defaultSize="0" autoFill="0" autoLine="0" autoPict="0">
                <anchor moveWithCells="1">
                  <from>
                    <xdr:col>6</xdr:col>
                    <xdr:colOff>546100</xdr:colOff>
                    <xdr:row>114</xdr:row>
                    <xdr:rowOff>177800</xdr:rowOff>
                  </from>
                  <to>
                    <xdr:col>6</xdr:col>
                    <xdr:colOff>939800</xdr:colOff>
                    <xdr:row>116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88" name="Check Box 455">
              <controlPr defaultSize="0" autoFill="0" autoLine="0" autoPict="0">
                <anchor moveWithCells="1">
                  <from>
                    <xdr:col>6</xdr:col>
                    <xdr:colOff>546100</xdr:colOff>
                    <xdr:row>115</xdr:row>
                    <xdr:rowOff>152400</xdr:rowOff>
                  </from>
                  <to>
                    <xdr:col>6</xdr:col>
                    <xdr:colOff>939800</xdr:colOff>
                    <xdr:row>117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89" name="Check Box 456">
              <controlPr defaultSize="0" autoFill="0" autoLine="0" autoPict="0">
                <anchor moveWithCells="1">
                  <from>
                    <xdr:col>6</xdr:col>
                    <xdr:colOff>546100</xdr:colOff>
                    <xdr:row>116</xdr:row>
                    <xdr:rowOff>152400</xdr:rowOff>
                  </from>
                  <to>
                    <xdr:col>6</xdr:col>
                    <xdr:colOff>939800</xdr:colOff>
                    <xdr:row>118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90" name="Check Box 552">
              <controlPr defaultSize="0" autoFill="0" autoLine="0" autoPict="0">
                <anchor moveWithCells="1">
                  <from>
                    <xdr:col>6</xdr:col>
                    <xdr:colOff>546100</xdr:colOff>
                    <xdr:row>120</xdr:row>
                    <xdr:rowOff>266700</xdr:rowOff>
                  </from>
                  <to>
                    <xdr:col>6</xdr:col>
                    <xdr:colOff>939800</xdr:colOff>
                    <xdr:row>121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91" name="Check Box 553">
              <controlPr defaultSize="0" autoFill="0" autoLine="0" autoPict="0">
                <anchor moveWithCells="1">
                  <from>
                    <xdr:col>6</xdr:col>
                    <xdr:colOff>546100</xdr:colOff>
                    <xdr:row>121</xdr:row>
                    <xdr:rowOff>177800</xdr:rowOff>
                  </from>
                  <to>
                    <xdr:col>6</xdr:col>
                    <xdr:colOff>939800</xdr:colOff>
                    <xdr:row>123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92" name="Check Box 554">
              <controlPr defaultSize="0" autoFill="0" autoLine="0" autoPict="0">
                <anchor moveWithCells="1">
                  <from>
                    <xdr:col>6</xdr:col>
                    <xdr:colOff>546100</xdr:colOff>
                    <xdr:row>122</xdr:row>
                    <xdr:rowOff>152400</xdr:rowOff>
                  </from>
                  <to>
                    <xdr:col>6</xdr:col>
                    <xdr:colOff>939800</xdr:colOff>
                    <xdr:row>124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93" name="Check Box 555">
              <controlPr defaultSize="0" autoFill="0" autoLine="0" autoPict="0">
                <anchor moveWithCells="1">
                  <from>
                    <xdr:col>6</xdr:col>
                    <xdr:colOff>546100</xdr:colOff>
                    <xdr:row>123</xdr:row>
                    <xdr:rowOff>152400</xdr:rowOff>
                  </from>
                  <to>
                    <xdr:col>6</xdr:col>
                    <xdr:colOff>939800</xdr:colOff>
                    <xdr:row>125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94" name="Check Box 556">
              <controlPr defaultSize="0" autoFill="0" autoLine="0" autoPict="0">
                <anchor moveWithCells="1">
                  <from>
                    <xdr:col>6</xdr:col>
                    <xdr:colOff>546100</xdr:colOff>
                    <xdr:row>124</xdr:row>
                    <xdr:rowOff>177800</xdr:rowOff>
                  </from>
                  <to>
                    <xdr:col>6</xdr:col>
                    <xdr:colOff>939800</xdr:colOff>
                    <xdr:row>126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95" name="Check Box 557">
              <controlPr defaultSize="0" autoFill="0" autoLine="0" autoPict="0">
                <anchor moveWithCells="1">
                  <from>
                    <xdr:col>6</xdr:col>
                    <xdr:colOff>546100</xdr:colOff>
                    <xdr:row>125</xdr:row>
                    <xdr:rowOff>152400</xdr:rowOff>
                  </from>
                  <to>
                    <xdr:col>6</xdr:col>
                    <xdr:colOff>939800</xdr:colOff>
                    <xdr:row>127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96" name="Check Box 558">
              <controlPr defaultSize="0" autoFill="0" autoLine="0" autoPict="0">
                <anchor moveWithCells="1">
                  <from>
                    <xdr:col>6</xdr:col>
                    <xdr:colOff>546100</xdr:colOff>
                    <xdr:row>126</xdr:row>
                    <xdr:rowOff>152400</xdr:rowOff>
                  </from>
                  <to>
                    <xdr:col>6</xdr:col>
                    <xdr:colOff>939800</xdr:colOff>
                    <xdr:row>128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97" name="Check Box 559">
              <controlPr defaultSize="0" autoFill="0" autoLine="0" autoPict="0">
                <anchor moveWithCells="1">
                  <from>
                    <xdr:col>6</xdr:col>
                    <xdr:colOff>546100</xdr:colOff>
                    <xdr:row>127</xdr:row>
                    <xdr:rowOff>177800</xdr:rowOff>
                  </from>
                  <to>
                    <xdr:col>6</xdr:col>
                    <xdr:colOff>939800</xdr:colOff>
                    <xdr:row>129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98" name="Check Box 654">
              <controlPr defaultSize="0" autoFill="0" autoLine="0" autoPict="0">
                <anchor moveWithCells="1">
                  <from>
                    <xdr:col>6</xdr:col>
                    <xdr:colOff>546100</xdr:colOff>
                    <xdr:row>131</xdr:row>
                    <xdr:rowOff>266700</xdr:rowOff>
                  </from>
                  <to>
                    <xdr:col>6</xdr:col>
                    <xdr:colOff>939800</xdr:colOff>
                    <xdr:row>132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99" name="Check Box 655">
              <controlPr defaultSize="0" autoFill="0" autoLine="0" autoPict="0">
                <anchor moveWithCells="1">
                  <from>
                    <xdr:col>6</xdr:col>
                    <xdr:colOff>546100</xdr:colOff>
                    <xdr:row>132</xdr:row>
                    <xdr:rowOff>177800</xdr:rowOff>
                  </from>
                  <to>
                    <xdr:col>6</xdr:col>
                    <xdr:colOff>939800</xdr:colOff>
                    <xdr:row>134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100" name="Check Box 656">
              <controlPr defaultSize="0" autoFill="0" autoLine="0" autoPict="0">
                <anchor moveWithCells="1">
                  <from>
                    <xdr:col>6</xdr:col>
                    <xdr:colOff>546100</xdr:colOff>
                    <xdr:row>133</xdr:row>
                    <xdr:rowOff>152400</xdr:rowOff>
                  </from>
                  <to>
                    <xdr:col>6</xdr:col>
                    <xdr:colOff>939800</xdr:colOff>
                    <xdr:row>135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101" name="Check Box 657">
              <controlPr defaultSize="0" autoFill="0" autoLine="0" autoPict="0">
                <anchor moveWithCells="1">
                  <from>
                    <xdr:col>6</xdr:col>
                    <xdr:colOff>546100</xdr:colOff>
                    <xdr:row>134</xdr:row>
                    <xdr:rowOff>152400</xdr:rowOff>
                  </from>
                  <to>
                    <xdr:col>6</xdr:col>
                    <xdr:colOff>939800</xdr:colOff>
                    <xdr:row>136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102" name="Check Box 658">
              <controlPr defaultSize="0" autoFill="0" autoLine="0" autoPict="0">
                <anchor moveWithCells="1">
                  <from>
                    <xdr:col>6</xdr:col>
                    <xdr:colOff>546100</xdr:colOff>
                    <xdr:row>135</xdr:row>
                    <xdr:rowOff>177800</xdr:rowOff>
                  </from>
                  <to>
                    <xdr:col>6</xdr:col>
                    <xdr:colOff>939800</xdr:colOff>
                    <xdr:row>137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103" name="Check Box 659">
              <controlPr defaultSize="0" autoFill="0" autoLine="0" autoPict="0">
                <anchor moveWithCells="1">
                  <from>
                    <xdr:col>6</xdr:col>
                    <xdr:colOff>546100</xdr:colOff>
                    <xdr:row>136</xdr:row>
                    <xdr:rowOff>152400</xdr:rowOff>
                  </from>
                  <to>
                    <xdr:col>6</xdr:col>
                    <xdr:colOff>939800</xdr:colOff>
                    <xdr:row>138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104" name="Check Box 660">
              <controlPr defaultSize="0" autoFill="0" autoLine="0" autoPict="0">
                <anchor moveWithCells="1">
                  <from>
                    <xdr:col>6</xdr:col>
                    <xdr:colOff>546100</xdr:colOff>
                    <xdr:row>137</xdr:row>
                    <xdr:rowOff>152400</xdr:rowOff>
                  </from>
                  <to>
                    <xdr:col>6</xdr:col>
                    <xdr:colOff>939800</xdr:colOff>
                    <xdr:row>139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105" name="Check Box 661">
              <controlPr defaultSize="0" autoFill="0" autoLine="0" autoPict="0">
                <anchor moveWithCells="1">
                  <from>
                    <xdr:col>6</xdr:col>
                    <xdr:colOff>546100</xdr:colOff>
                    <xdr:row>138</xdr:row>
                    <xdr:rowOff>177800</xdr:rowOff>
                  </from>
                  <to>
                    <xdr:col>6</xdr:col>
                    <xdr:colOff>939800</xdr:colOff>
                    <xdr:row>140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106" name="Check Box 664">
              <controlPr defaultSize="0" autoFill="0" autoLine="0" autoPict="0">
                <anchor moveWithCells="1">
                  <from>
                    <xdr:col>6</xdr:col>
                    <xdr:colOff>546100</xdr:colOff>
                    <xdr:row>142</xdr:row>
                    <xdr:rowOff>266700</xdr:rowOff>
                  </from>
                  <to>
                    <xdr:col>6</xdr:col>
                    <xdr:colOff>939800</xdr:colOff>
                    <xdr:row>143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107" name="Check Box 665">
              <controlPr defaultSize="0" autoFill="0" autoLine="0" autoPict="0">
                <anchor moveWithCells="1">
                  <from>
                    <xdr:col>6</xdr:col>
                    <xdr:colOff>546100</xdr:colOff>
                    <xdr:row>143</xdr:row>
                    <xdr:rowOff>177800</xdr:rowOff>
                  </from>
                  <to>
                    <xdr:col>6</xdr:col>
                    <xdr:colOff>939800</xdr:colOff>
                    <xdr:row>145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108" name="Check Box 666">
              <controlPr defaultSize="0" autoFill="0" autoLine="0" autoPict="0">
                <anchor moveWithCells="1">
                  <from>
                    <xdr:col>6</xdr:col>
                    <xdr:colOff>546100</xdr:colOff>
                    <xdr:row>144</xdr:row>
                    <xdr:rowOff>152400</xdr:rowOff>
                  </from>
                  <to>
                    <xdr:col>6</xdr:col>
                    <xdr:colOff>939800</xdr:colOff>
                    <xdr:row>146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109" name="Check Box 667">
              <controlPr defaultSize="0" autoFill="0" autoLine="0" autoPict="0">
                <anchor moveWithCells="1">
                  <from>
                    <xdr:col>6</xdr:col>
                    <xdr:colOff>546100</xdr:colOff>
                    <xdr:row>145</xdr:row>
                    <xdr:rowOff>152400</xdr:rowOff>
                  </from>
                  <to>
                    <xdr:col>6</xdr:col>
                    <xdr:colOff>939800</xdr:colOff>
                    <xdr:row>147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110" name="Check Box 668">
              <controlPr defaultSize="0" autoFill="0" autoLine="0" autoPict="0">
                <anchor moveWithCells="1">
                  <from>
                    <xdr:col>6</xdr:col>
                    <xdr:colOff>546100</xdr:colOff>
                    <xdr:row>146</xdr:row>
                    <xdr:rowOff>177800</xdr:rowOff>
                  </from>
                  <to>
                    <xdr:col>6</xdr:col>
                    <xdr:colOff>939800</xdr:colOff>
                    <xdr:row>148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111" name="Check Box 669">
              <controlPr defaultSize="0" autoFill="0" autoLine="0" autoPict="0">
                <anchor moveWithCells="1">
                  <from>
                    <xdr:col>6</xdr:col>
                    <xdr:colOff>546100</xdr:colOff>
                    <xdr:row>147</xdr:row>
                    <xdr:rowOff>152400</xdr:rowOff>
                  </from>
                  <to>
                    <xdr:col>6</xdr:col>
                    <xdr:colOff>939800</xdr:colOff>
                    <xdr:row>149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112" name="Check Box 670">
              <controlPr defaultSize="0" autoFill="0" autoLine="0" autoPict="0">
                <anchor moveWithCells="1">
                  <from>
                    <xdr:col>6</xdr:col>
                    <xdr:colOff>546100</xdr:colOff>
                    <xdr:row>148</xdr:row>
                    <xdr:rowOff>152400</xdr:rowOff>
                  </from>
                  <to>
                    <xdr:col>6</xdr:col>
                    <xdr:colOff>939800</xdr:colOff>
                    <xdr:row>150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113" name="Check Box 671">
              <controlPr defaultSize="0" autoFill="0" autoLine="0" autoPict="0">
                <anchor moveWithCells="1">
                  <from>
                    <xdr:col>6</xdr:col>
                    <xdr:colOff>546100</xdr:colOff>
                    <xdr:row>149</xdr:row>
                    <xdr:rowOff>177800</xdr:rowOff>
                  </from>
                  <to>
                    <xdr:col>6</xdr:col>
                    <xdr:colOff>939800</xdr:colOff>
                    <xdr:row>151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114" name="Check Box 681">
              <controlPr defaultSize="0" autoFill="0" autoLine="0" autoPict="0">
                <anchor moveWithCells="1">
                  <from>
                    <xdr:col>6</xdr:col>
                    <xdr:colOff>546100</xdr:colOff>
                    <xdr:row>153</xdr:row>
                    <xdr:rowOff>266700</xdr:rowOff>
                  </from>
                  <to>
                    <xdr:col>6</xdr:col>
                    <xdr:colOff>939800</xdr:colOff>
                    <xdr:row>154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115" name="Check Box 682">
              <controlPr defaultSize="0" autoFill="0" autoLine="0" autoPict="0">
                <anchor moveWithCells="1">
                  <from>
                    <xdr:col>6</xdr:col>
                    <xdr:colOff>546100</xdr:colOff>
                    <xdr:row>154</xdr:row>
                    <xdr:rowOff>177800</xdr:rowOff>
                  </from>
                  <to>
                    <xdr:col>6</xdr:col>
                    <xdr:colOff>939800</xdr:colOff>
                    <xdr:row>156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116" name="Check Box 683">
              <controlPr defaultSize="0" autoFill="0" autoLine="0" autoPict="0">
                <anchor moveWithCells="1">
                  <from>
                    <xdr:col>6</xdr:col>
                    <xdr:colOff>546100</xdr:colOff>
                    <xdr:row>155</xdr:row>
                    <xdr:rowOff>152400</xdr:rowOff>
                  </from>
                  <to>
                    <xdr:col>6</xdr:col>
                    <xdr:colOff>939800</xdr:colOff>
                    <xdr:row>157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117" name="Check Box 684">
              <controlPr defaultSize="0" autoFill="0" autoLine="0" autoPict="0">
                <anchor moveWithCells="1">
                  <from>
                    <xdr:col>6</xdr:col>
                    <xdr:colOff>546100</xdr:colOff>
                    <xdr:row>156</xdr:row>
                    <xdr:rowOff>152400</xdr:rowOff>
                  </from>
                  <to>
                    <xdr:col>6</xdr:col>
                    <xdr:colOff>939800</xdr:colOff>
                    <xdr:row>158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118" name="Check Box 685">
              <controlPr defaultSize="0" autoFill="0" autoLine="0" autoPict="0">
                <anchor moveWithCells="1">
                  <from>
                    <xdr:col>6</xdr:col>
                    <xdr:colOff>546100</xdr:colOff>
                    <xdr:row>157</xdr:row>
                    <xdr:rowOff>177800</xdr:rowOff>
                  </from>
                  <to>
                    <xdr:col>6</xdr:col>
                    <xdr:colOff>939800</xdr:colOff>
                    <xdr:row>159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119" name="Check Box 686">
              <controlPr defaultSize="0" autoFill="0" autoLine="0" autoPict="0">
                <anchor moveWithCells="1">
                  <from>
                    <xdr:col>6</xdr:col>
                    <xdr:colOff>546100</xdr:colOff>
                    <xdr:row>158</xdr:row>
                    <xdr:rowOff>152400</xdr:rowOff>
                  </from>
                  <to>
                    <xdr:col>6</xdr:col>
                    <xdr:colOff>939800</xdr:colOff>
                    <xdr:row>160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120" name="Check Box 687">
              <controlPr defaultSize="0" autoFill="0" autoLine="0" autoPict="0">
                <anchor moveWithCells="1">
                  <from>
                    <xdr:col>6</xdr:col>
                    <xdr:colOff>546100</xdr:colOff>
                    <xdr:row>159</xdr:row>
                    <xdr:rowOff>152400</xdr:rowOff>
                  </from>
                  <to>
                    <xdr:col>6</xdr:col>
                    <xdr:colOff>939800</xdr:colOff>
                    <xdr:row>161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121" name="Check Box 688">
              <controlPr defaultSize="0" autoFill="0" autoLine="0" autoPict="0">
                <anchor moveWithCells="1">
                  <from>
                    <xdr:col>6</xdr:col>
                    <xdr:colOff>546100</xdr:colOff>
                    <xdr:row>160</xdr:row>
                    <xdr:rowOff>177800</xdr:rowOff>
                  </from>
                  <to>
                    <xdr:col>6</xdr:col>
                    <xdr:colOff>939800</xdr:colOff>
                    <xdr:row>162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122" name="Check Box 691">
              <controlPr defaultSize="0" autoFill="0" autoLine="0" autoPict="0">
                <anchor moveWithCells="1">
                  <from>
                    <xdr:col>6</xdr:col>
                    <xdr:colOff>546100</xdr:colOff>
                    <xdr:row>164</xdr:row>
                    <xdr:rowOff>266700</xdr:rowOff>
                  </from>
                  <to>
                    <xdr:col>6</xdr:col>
                    <xdr:colOff>939800</xdr:colOff>
                    <xdr:row>165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123" name="Check Box 692">
              <controlPr defaultSize="0" autoFill="0" autoLine="0" autoPict="0">
                <anchor moveWithCells="1">
                  <from>
                    <xdr:col>6</xdr:col>
                    <xdr:colOff>546100</xdr:colOff>
                    <xdr:row>165</xdr:row>
                    <xdr:rowOff>177800</xdr:rowOff>
                  </from>
                  <to>
                    <xdr:col>6</xdr:col>
                    <xdr:colOff>939800</xdr:colOff>
                    <xdr:row>167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124" name="Check Box 693">
              <controlPr defaultSize="0" autoFill="0" autoLine="0" autoPict="0">
                <anchor moveWithCells="1">
                  <from>
                    <xdr:col>6</xdr:col>
                    <xdr:colOff>546100</xdr:colOff>
                    <xdr:row>166</xdr:row>
                    <xdr:rowOff>152400</xdr:rowOff>
                  </from>
                  <to>
                    <xdr:col>6</xdr:col>
                    <xdr:colOff>939800</xdr:colOff>
                    <xdr:row>168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125" name="Check Box 694">
              <controlPr defaultSize="0" autoFill="0" autoLine="0" autoPict="0">
                <anchor moveWithCells="1">
                  <from>
                    <xdr:col>6</xdr:col>
                    <xdr:colOff>546100</xdr:colOff>
                    <xdr:row>167</xdr:row>
                    <xdr:rowOff>152400</xdr:rowOff>
                  </from>
                  <to>
                    <xdr:col>6</xdr:col>
                    <xdr:colOff>939800</xdr:colOff>
                    <xdr:row>169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126" name="Check Box 695">
              <controlPr defaultSize="0" autoFill="0" autoLine="0" autoPict="0">
                <anchor moveWithCells="1">
                  <from>
                    <xdr:col>6</xdr:col>
                    <xdr:colOff>546100</xdr:colOff>
                    <xdr:row>168</xdr:row>
                    <xdr:rowOff>177800</xdr:rowOff>
                  </from>
                  <to>
                    <xdr:col>6</xdr:col>
                    <xdr:colOff>939800</xdr:colOff>
                    <xdr:row>170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127" name="Check Box 696">
              <controlPr defaultSize="0" autoFill="0" autoLine="0" autoPict="0">
                <anchor moveWithCells="1">
                  <from>
                    <xdr:col>6</xdr:col>
                    <xdr:colOff>546100</xdr:colOff>
                    <xdr:row>169</xdr:row>
                    <xdr:rowOff>152400</xdr:rowOff>
                  </from>
                  <to>
                    <xdr:col>6</xdr:col>
                    <xdr:colOff>939800</xdr:colOff>
                    <xdr:row>171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128" name="Check Box 697">
              <controlPr defaultSize="0" autoFill="0" autoLine="0" autoPict="0">
                <anchor moveWithCells="1">
                  <from>
                    <xdr:col>6</xdr:col>
                    <xdr:colOff>546100</xdr:colOff>
                    <xdr:row>170</xdr:row>
                    <xdr:rowOff>152400</xdr:rowOff>
                  </from>
                  <to>
                    <xdr:col>6</xdr:col>
                    <xdr:colOff>939800</xdr:colOff>
                    <xdr:row>172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129" name="Check Box 698">
              <controlPr defaultSize="0" autoFill="0" autoLine="0" autoPict="0">
                <anchor moveWithCells="1">
                  <from>
                    <xdr:col>6</xdr:col>
                    <xdr:colOff>546100</xdr:colOff>
                    <xdr:row>171</xdr:row>
                    <xdr:rowOff>177800</xdr:rowOff>
                  </from>
                  <to>
                    <xdr:col>6</xdr:col>
                    <xdr:colOff>939800</xdr:colOff>
                    <xdr:row>173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130" name="Check Box 710">
              <controlPr defaultSize="0" autoFill="0" autoLine="0" autoPict="0">
                <anchor moveWithCells="1">
                  <from>
                    <xdr:col>6</xdr:col>
                    <xdr:colOff>546100</xdr:colOff>
                    <xdr:row>175</xdr:row>
                    <xdr:rowOff>266700</xdr:rowOff>
                  </from>
                  <to>
                    <xdr:col>6</xdr:col>
                    <xdr:colOff>939800</xdr:colOff>
                    <xdr:row>176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131" name="Check Box 711">
              <controlPr defaultSize="0" autoFill="0" autoLine="0" autoPict="0">
                <anchor moveWithCells="1">
                  <from>
                    <xdr:col>6</xdr:col>
                    <xdr:colOff>546100</xdr:colOff>
                    <xdr:row>176</xdr:row>
                    <xdr:rowOff>177800</xdr:rowOff>
                  </from>
                  <to>
                    <xdr:col>6</xdr:col>
                    <xdr:colOff>939800</xdr:colOff>
                    <xdr:row>178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132" name="Check Box 712">
              <controlPr defaultSize="0" autoFill="0" autoLine="0" autoPict="0">
                <anchor moveWithCells="1">
                  <from>
                    <xdr:col>6</xdr:col>
                    <xdr:colOff>546100</xdr:colOff>
                    <xdr:row>177</xdr:row>
                    <xdr:rowOff>152400</xdr:rowOff>
                  </from>
                  <to>
                    <xdr:col>6</xdr:col>
                    <xdr:colOff>939800</xdr:colOff>
                    <xdr:row>179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5" r:id="rId133" name="Check Box 713">
              <controlPr defaultSize="0" autoFill="0" autoLine="0" autoPict="0">
                <anchor moveWithCells="1">
                  <from>
                    <xdr:col>6</xdr:col>
                    <xdr:colOff>546100</xdr:colOff>
                    <xdr:row>178</xdr:row>
                    <xdr:rowOff>152400</xdr:rowOff>
                  </from>
                  <to>
                    <xdr:col>6</xdr:col>
                    <xdr:colOff>939800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6" r:id="rId134" name="Check Box 714">
              <controlPr defaultSize="0" autoFill="0" autoLine="0" autoPict="0">
                <anchor moveWithCells="1">
                  <from>
                    <xdr:col>6</xdr:col>
                    <xdr:colOff>546100</xdr:colOff>
                    <xdr:row>179</xdr:row>
                    <xdr:rowOff>177800</xdr:rowOff>
                  </from>
                  <to>
                    <xdr:col>6</xdr:col>
                    <xdr:colOff>939800</xdr:colOff>
                    <xdr:row>181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7" r:id="rId135" name="Check Box 715">
              <controlPr defaultSize="0" autoFill="0" autoLine="0" autoPict="0">
                <anchor moveWithCells="1">
                  <from>
                    <xdr:col>6</xdr:col>
                    <xdr:colOff>546100</xdr:colOff>
                    <xdr:row>180</xdr:row>
                    <xdr:rowOff>152400</xdr:rowOff>
                  </from>
                  <to>
                    <xdr:col>6</xdr:col>
                    <xdr:colOff>939800</xdr:colOff>
                    <xdr:row>182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8" r:id="rId136" name="Check Box 716">
              <controlPr defaultSize="0" autoFill="0" autoLine="0" autoPict="0">
                <anchor moveWithCells="1">
                  <from>
                    <xdr:col>6</xdr:col>
                    <xdr:colOff>546100</xdr:colOff>
                    <xdr:row>181</xdr:row>
                    <xdr:rowOff>152400</xdr:rowOff>
                  </from>
                  <to>
                    <xdr:col>6</xdr:col>
                    <xdr:colOff>939800</xdr:colOff>
                    <xdr:row>183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" r:id="rId137" name="Check Box 717">
              <controlPr defaultSize="0" autoFill="0" autoLine="0" autoPict="0">
                <anchor moveWithCells="1">
                  <from>
                    <xdr:col>6</xdr:col>
                    <xdr:colOff>546100</xdr:colOff>
                    <xdr:row>182</xdr:row>
                    <xdr:rowOff>177800</xdr:rowOff>
                  </from>
                  <to>
                    <xdr:col>6</xdr:col>
                    <xdr:colOff>939800</xdr:colOff>
                    <xdr:row>184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7" r:id="rId138" name="Check Box 735">
              <controlPr defaultSize="0" autoFill="0" autoLine="0" autoPict="0">
                <anchor moveWithCells="1">
                  <from>
                    <xdr:col>6</xdr:col>
                    <xdr:colOff>546100</xdr:colOff>
                    <xdr:row>186</xdr:row>
                    <xdr:rowOff>266700</xdr:rowOff>
                  </from>
                  <to>
                    <xdr:col>6</xdr:col>
                    <xdr:colOff>939800</xdr:colOff>
                    <xdr:row>187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8" r:id="rId139" name="Check Box 736">
              <controlPr defaultSize="0" autoFill="0" autoLine="0" autoPict="0">
                <anchor moveWithCells="1">
                  <from>
                    <xdr:col>6</xdr:col>
                    <xdr:colOff>546100</xdr:colOff>
                    <xdr:row>187</xdr:row>
                    <xdr:rowOff>177800</xdr:rowOff>
                  </from>
                  <to>
                    <xdr:col>6</xdr:col>
                    <xdr:colOff>939800</xdr:colOff>
                    <xdr:row>189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9" r:id="rId140" name="Check Box 737">
              <controlPr defaultSize="0" autoFill="0" autoLine="0" autoPict="0">
                <anchor moveWithCells="1">
                  <from>
                    <xdr:col>6</xdr:col>
                    <xdr:colOff>546100</xdr:colOff>
                    <xdr:row>188</xdr:row>
                    <xdr:rowOff>152400</xdr:rowOff>
                  </from>
                  <to>
                    <xdr:col>6</xdr:col>
                    <xdr:colOff>939800</xdr:colOff>
                    <xdr:row>190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0" r:id="rId141" name="Check Box 738">
              <controlPr defaultSize="0" autoFill="0" autoLine="0" autoPict="0">
                <anchor moveWithCells="1">
                  <from>
                    <xdr:col>6</xdr:col>
                    <xdr:colOff>546100</xdr:colOff>
                    <xdr:row>189</xdr:row>
                    <xdr:rowOff>152400</xdr:rowOff>
                  </from>
                  <to>
                    <xdr:col>6</xdr:col>
                    <xdr:colOff>939800</xdr:colOff>
                    <xdr:row>191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1" r:id="rId142" name="Check Box 739">
              <controlPr defaultSize="0" autoFill="0" autoLine="0" autoPict="0">
                <anchor moveWithCells="1">
                  <from>
                    <xdr:col>6</xdr:col>
                    <xdr:colOff>546100</xdr:colOff>
                    <xdr:row>190</xdr:row>
                    <xdr:rowOff>177800</xdr:rowOff>
                  </from>
                  <to>
                    <xdr:col>6</xdr:col>
                    <xdr:colOff>939800</xdr:colOff>
                    <xdr:row>192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2" r:id="rId143" name="Check Box 740">
              <controlPr defaultSize="0" autoFill="0" autoLine="0" autoPict="0">
                <anchor moveWithCells="1">
                  <from>
                    <xdr:col>6</xdr:col>
                    <xdr:colOff>546100</xdr:colOff>
                    <xdr:row>191</xdr:row>
                    <xdr:rowOff>152400</xdr:rowOff>
                  </from>
                  <to>
                    <xdr:col>6</xdr:col>
                    <xdr:colOff>939800</xdr:colOff>
                    <xdr:row>193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3" r:id="rId144" name="Check Box 741">
              <controlPr defaultSize="0" autoFill="0" autoLine="0" autoPict="0">
                <anchor moveWithCells="1">
                  <from>
                    <xdr:col>6</xdr:col>
                    <xdr:colOff>546100</xdr:colOff>
                    <xdr:row>192</xdr:row>
                    <xdr:rowOff>152400</xdr:rowOff>
                  </from>
                  <to>
                    <xdr:col>6</xdr:col>
                    <xdr:colOff>939800</xdr:colOff>
                    <xdr:row>194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14" r:id="rId145" name="Check Box 742">
              <controlPr defaultSize="0" autoFill="0" autoLine="0" autoPict="0">
                <anchor moveWithCells="1">
                  <from>
                    <xdr:col>6</xdr:col>
                    <xdr:colOff>546100</xdr:colOff>
                    <xdr:row>193</xdr:row>
                    <xdr:rowOff>177800</xdr:rowOff>
                  </from>
                  <to>
                    <xdr:col>6</xdr:col>
                    <xdr:colOff>939800</xdr:colOff>
                    <xdr:row>195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24"/>
  <sheetViews>
    <sheetView showGridLines="0" zoomScaleNormal="100" workbookViewId="0">
      <selection activeCell="L12" sqref="L12"/>
    </sheetView>
  </sheetViews>
  <sheetFormatPr baseColWidth="10" defaultRowHeight="16" x14ac:dyDescent="0.2"/>
  <cols>
    <col min="1" max="2" width="10.83203125" style="4"/>
    <col min="3" max="3" width="29.1640625" style="4" bestFit="1" customWidth="1"/>
    <col min="4" max="5" width="19.83203125" style="4" customWidth="1"/>
    <col min="6" max="7" width="10.83203125" style="4"/>
    <col min="8" max="8" width="16.5" style="4" customWidth="1"/>
    <col min="9" max="10" width="17.6640625" style="4" customWidth="1"/>
    <col min="11" max="11" width="10.83203125" style="4"/>
    <col min="12" max="12" width="27.33203125" style="4" customWidth="1"/>
    <col min="13" max="13" width="10.83203125" style="4"/>
    <col min="14" max="14" width="14.1640625" style="4" customWidth="1"/>
    <col min="15" max="16384" width="10.83203125" style="4"/>
  </cols>
  <sheetData>
    <row r="1" spans="1:10" ht="66" customHeight="1" x14ac:dyDescent="0.2"/>
    <row r="4" spans="1:10" ht="29" thickBot="1" x14ac:dyDescent="0.35">
      <c r="C4" s="113" t="s">
        <v>129</v>
      </c>
      <c r="H4" s="113" t="s">
        <v>145</v>
      </c>
    </row>
    <row r="5" spans="1:10" ht="22" customHeight="1" thickTop="1" thickBot="1" x14ac:dyDescent="0.3">
      <c r="H5" s="98"/>
      <c r="I5" s="114" t="s">
        <v>14</v>
      </c>
      <c r="J5" s="114" t="s">
        <v>18</v>
      </c>
    </row>
    <row r="6" spans="1:10" ht="72" thickTop="1" thickBot="1" x14ac:dyDescent="0.35">
      <c r="A6" s="120" t="s">
        <v>21</v>
      </c>
      <c r="C6" s="111" t="s">
        <v>0</v>
      </c>
      <c r="D6" s="112" t="s">
        <v>186</v>
      </c>
      <c r="E6" s="112" t="s">
        <v>187</v>
      </c>
      <c r="F6" s="100"/>
      <c r="H6" s="101" t="s">
        <v>146</v>
      </c>
      <c r="I6" s="102">
        <f>D7-D26</f>
        <v>70000</v>
      </c>
      <c r="J6" s="102">
        <f>E7-E26</f>
        <v>840000</v>
      </c>
    </row>
    <row r="7" spans="1:10" ht="20" thickTop="1" thickBot="1" x14ac:dyDescent="0.25">
      <c r="A7" s="121"/>
      <c r="C7" s="103" t="s">
        <v>130</v>
      </c>
      <c r="D7" s="104">
        <f>Ingresos!G21</f>
        <v>100000</v>
      </c>
      <c r="E7" s="104">
        <f>Ingresos!H21</f>
        <v>1200000</v>
      </c>
    </row>
    <row r="8" spans="1:10" ht="36" customHeight="1" thickTop="1" thickBot="1" x14ac:dyDescent="0.25">
      <c r="A8" s="121"/>
      <c r="H8" s="139" t="s">
        <v>178</v>
      </c>
      <c r="I8" s="140"/>
      <c r="J8" s="141"/>
    </row>
    <row r="9" spans="1:10" ht="30" thickTop="1" thickBot="1" x14ac:dyDescent="0.35">
      <c r="A9" s="120" t="s">
        <v>22</v>
      </c>
      <c r="C9" s="119" t="s">
        <v>0</v>
      </c>
      <c r="D9" s="119" t="s">
        <v>14</v>
      </c>
      <c r="E9" s="119" t="s">
        <v>18</v>
      </c>
      <c r="F9" s="119" t="s">
        <v>143</v>
      </c>
      <c r="H9" s="119" t="s">
        <v>14</v>
      </c>
      <c r="I9" s="119" t="s">
        <v>18</v>
      </c>
      <c r="J9" s="119" t="s">
        <v>143</v>
      </c>
    </row>
    <row r="10" spans="1:10" ht="20" customHeight="1" thickTop="1" thickBot="1" x14ac:dyDescent="0.35">
      <c r="A10" s="99"/>
      <c r="C10" s="105" t="s">
        <v>31</v>
      </c>
      <c r="D10" s="106">
        <f>Egresos!$I$19</f>
        <v>0</v>
      </c>
      <c r="E10" s="106">
        <f>Egresos!$J$19</f>
        <v>0</v>
      </c>
      <c r="F10" s="107">
        <f>IFERROR(E10/$E$26,0)</f>
        <v>0</v>
      </c>
      <c r="H10" s="106">
        <f>SUMIF(Egresos!G8:G18,TRUE,Egresos!I8:I18)</f>
        <v>0</v>
      </c>
      <c r="I10" s="106">
        <f>SUMIF(Egresos!G8:G18,TRUE,Egresos!J8:J18)</f>
        <v>0</v>
      </c>
      <c r="J10" s="107">
        <f>IFERROR(I10/$I$26,0)</f>
        <v>0</v>
      </c>
    </row>
    <row r="11" spans="1:10" ht="20" customHeight="1" thickTop="1" thickBot="1" x14ac:dyDescent="0.35">
      <c r="A11" s="99"/>
      <c r="C11" s="108" t="s">
        <v>32</v>
      </c>
      <c r="D11" s="109">
        <f>Egresos!$I$31</f>
        <v>0</v>
      </c>
      <c r="E11" s="109">
        <f>Egresos!$J$31</f>
        <v>0</v>
      </c>
      <c r="F11" s="110">
        <f t="shared" ref="F11:F26" si="0">IFERROR(E11/$E$26,0)</f>
        <v>0</v>
      </c>
      <c r="H11" s="109">
        <f>SUMIF(Egresos!G22:G30,TRUE,Egresos!I22:I30)</f>
        <v>0</v>
      </c>
      <c r="I11" s="109">
        <f>SUMIF(Egresos!G22:G30,TRUE,Egresos!J22:J30)</f>
        <v>0</v>
      </c>
      <c r="J11" s="110">
        <f t="shared" ref="J11:J26" si="1">IFERROR(I11/$I$26,0)</f>
        <v>0</v>
      </c>
    </row>
    <row r="12" spans="1:10" ht="20" customHeight="1" thickTop="1" thickBot="1" x14ac:dyDescent="0.35">
      <c r="A12" s="99"/>
      <c r="C12" s="105" t="s">
        <v>39</v>
      </c>
      <c r="D12" s="106">
        <f>Egresos!$I$43</f>
        <v>0</v>
      </c>
      <c r="E12" s="106">
        <f>Egresos!$J$43</f>
        <v>0</v>
      </c>
      <c r="F12" s="107">
        <f t="shared" si="0"/>
        <v>0</v>
      </c>
      <c r="H12" s="106">
        <f>SUMIF(Egresos!G34:G42,TRUE,Egresos!I34:I42)</f>
        <v>0</v>
      </c>
      <c r="I12" s="106">
        <f>SUMIF(Egresos!G34:G42,TRUE,Egresos!J34:J42)</f>
        <v>0</v>
      </c>
      <c r="J12" s="107">
        <f t="shared" si="1"/>
        <v>0</v>
      </c>
    </row>
    <row r="13" spans="1:10" ht="20" customHeight="1" thickTop="1" thickBot="1" x14ac:dyDescent="0.35">
      <c r="A13" s="99"/>
      <c r="C13" s="108" t="s">
        <v>47</v>
      </c>
      <c r="D13" s="109">
        <f>Egresos!$I$63</f>
        <v>0</v>
      </c>
      <c r="E13" s="109">
        <f>Egresos!$J$63</f>
        <v>0</v>
      </c>
      <c r="F13" s="110">
        <f t="shared" si="0"/>
        <v>0</v>
      </c>
      <c r="H13" s="109">
        <f>SUMIF(Egresos!G46:G62,TRUE,Egresos!I46:I62)</f>
        <v>0</v>
      </c>
      <c r="I13" s="109">
        <f>SUMIF(Egresos!G46:G62,TRUE,Egresos!J46:J62)</f>
        <v>0</v>
      </c>
      <c r="J13" s="110">
        <f t="shared" si="1"/>
        <v>0</v>
      </c>
    </row>
    <row r="14" spans="1:10" ht="20" customHeight="1" thickTop="1" thickBot="1" x14ac:dyDescent="0.35">
      <c r="A14" s="99"/>
      <c r="C14" s="105" t="s">
        <v>62</v>
      </c>
      <c r="D14" s="106">
        <f>Egresos!$I$73</f>
        <v>0</v>
      </c>
      <c r="E14" s="106">
        <f>Egresos!$J$73</f>
        <v>0</v>
      </c>
      <c r="F14" s="107">
        <f t="shared" si="0"/>
        <v>0</v>
      </c>
      <c r="H14" s="106">
        <f>SUMIF(Egresos!G66:G72,TRUE,Egresos!I66:I72)</f>
        <v>0</v>
      </c>
      <c r="I14" s="106">
        <f>SUMIF(Egresos!G66:G72,TRUE,Egresos!J66:J72)</f>
        <v>0</v>
      </c>
      <c r="J14" s="107">
        <f t="shared" si="1"/>
        <v>0</v>
      </c>
    </row>
    <row r="15" spans="1:10" ht="20" customHeight="1" thickTop="1" thickBot="1" x14ac:dyDescent="0.35">
      <c r="A15" s="99"/>
      <c r="C15" s="108" t="s">
        <v>67</v>
      </c>
      <c r="D15" s="109">
        <f>Egresos!$I$85</f>
        <v>0</v>
      </c>
      <c r="E15" s="109">
        <f>Egresos!$J$85</f>
        <v>0</v>
      </c>
      <c r="F15" s="110">
        <f t="shared" si="0"/>
        <v>0</v>
      </c>
      <c r="H15" s="109">
        <f>SUMIF(Egresos!G76:G84,TRUE,Egresos!I76:I84)</f>
        <v>0</v>
      </c>
      <c r="I15" s="109">
        <f>SUMIF(Egresos!G76:G84,TRUE,Egresos!J76:J84)</f>
        <v>0</v>
      </c>
      <c r="J15" s="110">
        <f t="shared" si="1"/>
        <v>0</v>
      </c>
    </row>
    <row r="16" spans="1:10" ht="20" customHeight="1" thickTop="1" thickBot="1" x14ac:dyDescent="0.35">
      <c r="A16" s="99"/>
      <c r="C16" s="105" t="s">
        <v>75</v>
      </c>
      <c r="D16" s="106">
        <f>Egresos!$I$96</f>
        <v>0</v>
      </c>
      <c r="E16" s="106">
        <f>Egresos!$J$96</f>
        <v>0</v>
      </c>
      <c r="F16" s="107">
        <f t="shared" si="0"/>
        <v>0</v>
      </c>
      <c r="H16" s="106">
        <f>SUMIF(Egresos!G88:G95,TRUE,Egresos!I88:I95)</f>
        <v>0</v>
      </c>
      <c r="I16" s="106">
        <f>SUMIF(Egresos!G88:G95,TRUE,Egresos!J88:J95)</f>
        <v>0</v>
      </c>
      <c r="J16" s="107">
        <f t="shared" si="1"/>
        <v>0</v>
      </c>
    </row>
    <row r="17" spans="1:10" ht="20" customHeight="1" thickTop="1" thickBot="1" x14ac:dyDescent="0.35">
      <c r="A17" s="99"/>
      <c r="C17" s="108" t="s">
        <v>79</v>
      </c>
      <c r="D17" s="109">
        <f>Egresos!$I$109</f>
        <v>0</v>
      </c>
      <c r="E17" s="109">
        <f>Egresos!$J$109</f>
        <v>0</v>
      </c>
      <c r="F17" s="110">
        <f t="shared" si="0"/>
        <v>0</v>
      </c>
      <c r="H17" s="109">
        <f>SUMIF(Egresos!G99:G108,TRUE,Egresos!I99:I108)</f>
        <v>0</v>
      </c>
      <c r="I17" s="109">
        <f>SUMIF(Egresos!G99:G108,TRUE,Egresos!J99:J108)</f>
        <v>0</v>
      </c>
      <c r="J17" s="110">
        <f t="shared" si="1"/>
        <v>0</v>
      </c>
    </row>
    <row r="18" spans="1:10" ht="20" customHeight="1" thickTop="1" thickBot="1" x14ac:dyDescent="0.35">
      <c r="A18" s="99"/>
      <c r="C18" s="105" t="s">
        <v>90</v>
      </c>
      <c r="D18" s="106">
        <f>Egresos!$I$119</f>
        <v>0</v>
      </c>
      <c r="E18" s="106">
        <f>Egresos!$J$119</f>
        <v>0</v>
      </c>
      <c r="F18" s="107">
        <f t="shared" si="0"/>
        <v>0</v>
      </c>
      <c r="H18" s="106">
        <f>SUMIF(Egresos!G112:G118,TRUE,Egresos!I112:I118)</f>
        <v>0</v>
      </c>
      <c r="I18" s="106">
        <f>SUMIF(Egresos!G112:G118,TRUE,Egresos!J112:J118)</f>
        <v>0</v>
      </c>
      <c r="J18" s="107">
        <f t="shared" si="1"/>
        <v>0</v>
      </c>
    </row>
    <row r="19" spans="1:10" ht="20" customHeight="1" thickTop="1" thickBot="1" x14ac:dyDescent="0.35">
      <c r="A19" s="99"/>
      <c r="C19" s="108" t="s">
        <v>131</v>
      </c>
      <c r="D19" s="109">
        <f>Egresos!$I$130</f>
        <v>0</v>
      </c>
      <c r="E19" s="109">
        <f>Egresos!$J$130</f>
        <v>0</v>
      </c>
      <c r="F19" s="110">
        <f t="shared" si="0"/>
        <v>0</v>
      </c>
      <c r="H19" s="109">
        <f>SUMIF(Egresos!G122:G129,TRUE,Egresos!I122:I129)</f>
        <v>0</v>
      </c>
      <c r="I19" s="109">
        <f>SUMIF(Egresos!G122:G129,TRUE,Egresos!J122:J129)</f>
        <v>0</v>
      </c>
      <c r="J19" s="110">
        <f t="shared" si="1"/>
        <v>0</v>
      </c>
    </row>
    <row r="20" spans="1:10" ht="20" customHeight="1" thickTop="1" thickBot="1" x14ac:dyDescent="0.35">
      <c r="A20" s="99"/>
      <c r="C20" s="105" t="s">
        <v>102</v>
      </c>
      <c r="D20" s="106">
        <f>Egresos!$I$141</f>
        <v>0</v>
      </c>
      <c r="E20" s="106">
        <f>Egresos!$J$141</f>
        <v>0</v>
      </c>
      <c r="F20" s="107">
        <f t="shared" si="0"/>
        <v>0</v>
      </c>
      <c r="H20" s="106">
        <f>SUMIF(Egresos!G133:G140,TRUE,Egresos!I133:I140)</f>
        <v>0</v>
      </c>
      <c r="I20" s="106">
        <f>SUMIF(Egresos!G133:G140,TRUE,Egresos!J133:J140)</f>
        <v>0</v>
      </c>
      <c r="J20" s="107">
        <f t="shared" si="1"/>
        <v>0</v>
      </c>
    </row>
    <row r="21" spans="1:10" ht="20" customHeight="1" thickTop="1" thickBot="1" x14ac:dyDescent="0.35">
      <c r="A21" s="99"/>
      <c r="C21" s="108" t="s">
        <v>103</v>
      </c>
      <c r="D21" s="109">
        <f>Egresos!$I$152</f>
        <v>0</v>
      </c>
      <c r="E21" s="109">
        <f>Egresos!$J$152</f>
        <v>0</v>
      </c>
      <c r="F21" s="110">
        <f t="shared" si="0"/>
        <v>0</v>
      </c>
      <c r="H21" s="109">
        <f>SUMIF(Egresos!G144:G151,TRUE,Egresos!I144:I151)</f>
        <v>0</v>
      </c>
      <c r="I21" s="109">
        <f>SUMIF(Egresos!G144:G151,TRUE,Egresos!J144:J151)</f>
        <v>0</v>
      </c>
      <c r="J21" s="110">
        <f t="shared" si="1"/>
        <v>0</v>
      </c>
    </row>
    <row r="22" spans="1:10" ht="20" customHeight="1" thickTop="1" thickBot="1" x14ac:dyDescent="0.35">
      <c r="A22" s="99"/>
      <c r="C22" s="105" t="s">
        <v>108</v>
      </c>
      <c r="D22" s="106">
        <f>Egresos!$I$163</f>
        <v>0</v>
      </c>
      <c r="E22" s="106">
        <f>Egresos!$J$163</f>
        <v>0</v>
      </c>
      <c r="F22" s="107">
        <f t="shared" si="0"/>
        <v>0</v>
      </c>
      <c r="H22" s="106">
        <f>SUMIF(Egresos!G155:G162,TRUE,Egresos!I155:I162)</f>
        <v>0</v>
      </c>
      <c r="I22" s="106">
        <f>SUMIF(Egresos!G155:G162,TRUE,Egresos!J155:J162)</f>
        <v>0</v>
      </c>
      <c r="J22" s="107">
        <f t="shared" si="1"/>
        <v>0</v>
      </c>
    </row>
    <row r="23" spans="1:10" ht="20" customHeight="1" thickTop="1" thickBot="1" x14ac:dyDescent="0.35">
      <c r="A23" s="99"/>
      <c r="C23" s="108" t="s">
        <v>115</v>
      </c>
      <c r="D23" s="109">
        <f>Egresos!$I$174</f>
        <v>0</v>
      </c>
      <c r="E23" s="109">
        <f>Egresos!$J$174</f>
        <v>0</v>
      </c>
      <c r="F23" s="110">
        <f t="shared" si="0"/>
        <v>0</v>
      </c>
      <c r="H23" s="109">
        <f>SUMIF(Egresos!G166:G173,TRUE,Egresos!I166:I173)</f>
        <v>0</v>
      </c>
      <c r="I23" s="109">
        <f>SUMIF(Egresos!G166:G173,TRUE,Egresos!J166:J173)</f>
        <v>0</v>
      </c>
      <c r="J23" s="110">
        <f t="shared" si="1"/>
        <v>0</v>
      </c>
    </row>
    <row r="24" spans="1:10" ht="20" customHeight="1" thickTop="1" thickBot="1" x14ac:dyDescent="0.35">
      <c r="A24" s="99"/>
      <c r="C24" s="105" t="s">
        <v>122</v>
      </c>
      <c r="D24" s="106">
        <f>Egresos!$I$185</f>
        <v>30000</v>
      </c>
      <c r="E24" s="106">
        <f>Egresos!$J$185</f>
        <v>360000</v>
      </c>
      <c r="F24" s="107">
        <f t="shared" si="0"/>
        <v>1</v>
      </c>
      <c r="H24" s="106">
        <f>SUMIF(Egresos!G177:G184,TRUE,Egresos!I177:I184)</f>
        <v>0</v>
      </c>
      <c r="I24" s="106">
        <f>SUMIF(Egresos!G177:G184,TRUE,Egresos!J177:J184)</f>
        <v>0</v>
      </c>
      <c r="J24" s="107">
        <f t="shared" si="1"/>
        <v>0</v>
      </c>
    </row>
    <row r="25" spans="1:10" ht="20" customHeight="1" thickTop="1" thickBot="1" x14ac:dyDescent="0.35">
      <c r="A25" s="99"/>
      <c r="C25" s="108" t="s">
        <v>132</v>
      </c>
      <c r="D25" s="109">
        <f>Egresos!$I$196</f>
        <v>0</v>
      </c>
      <c r="E25" s="109">
        <f>Egresos!$J$196</f>
        <v>0</v>
      </c>
      <c r="F25" s="110">
        <f t="shared" si="0"/>
        <v>0</v>
      </c>
      <c r="H25" s="109">
        <f>SUMIF(Egresos!G188:G195,TRUE,Egresos!I188:I195)</f>
        <v>0</v>
      </c>
      <c r="I25" s="109">
        <f>SUMIF(Egresos!G188:G195,TRUE,Egresos!J188:J195)</f>
        <v>0</v>
      </c>
      <c r="J25" s="110">
        <f t="shared" si="1"/>
        <v>0</v>
      </c>
    </row>
    <row r="26" spans="1:10" ht="20" customHeight="1" thickTop="1" thickBot="1" x14ac:dyDescent="0.25">
      <c r="C26" s="115" t="s">
        <v>133</v>
      </c>
      <c r="D26" s="116">
        <f>SUM(D10:D25)</f>
        <v>30000</v>
      </c>
      <c r="E26" s="116">
        <f>SUM(E10:E25)</f>
        <v>360000</v>
      </c>
      <c r="F26" s="117">
        <f t="shared" si="0"/>
        <v>1</v>
      </c>
      <c r="G26" s="118"/>
      <c r="H26" s="116">
        <f>SUM(H10:H25)</f>
        <v>0</v>
      </c>
      <c r="I26" s="116">
        <f>SUM(I10:I25)</f>
        <v>0</v>
      </c>
      <c r="J26" s="117">
        <f t="shared" si="1"/>
        <v>0</v>
      </c>
    </row>
    <row r="27" spans="1:10" ht="18" customHeight="1" thickTop="1" x14ac:dyDescent="0.2"/>
    <row r="618" spans="2:2" x14ac:dyDescent="0.2">
      <c r="B618" s="4" t="s">
        <v>12</v>
      </c>
    </row>
    <row r="619" spans="2:2" x14ac:dyDescent="0.2">
      <c r="B619" s="4" t="s">
        <v>13</v>
      </c>
    </row>
    <row r="620" spans="2:2" x14ac:dyDescent="0.2">
      <c r="B620" s="4" t="s">
        <v>14</v>
      </c>
    </row>
    <row r="621" spans="2:2" x14ac:dyDescent="0.2">
      <c r="B621" s="4" t="s">
        <v>15</v>
      </c>
    </row>
    <row r="622" spans="2:2" x14ac:dyDescent="0.2">
      <c r="B622" s="4" t="s">
        <v>16</v>
      </c>
    </row>
    <row r="623" spans="2:2" x14ac:dyDescent="0.2">
      <c r="B623" s="4" t="s">
        <v>17</v>
      </c>
    </row>
    <row r="624" spans="2:2" x14ac:dyDescent="0.2">
      <c r="B624" s="4" t="s">
        <v>18</v>
      </c>
    </row>
  </sheetData>
  <sheetProtection algorithmName="SHA-512" hashValue="/XNZgEvGhIXud3olq9A2Taoiip6caH6x/6WXWjQ4nWd7taZT2bQR+CrY5/A3NexWRk/rcZrdUwrCKKBwVNLsmA==" saltValue="d9ZM4XTjSjB7CUFidlddSQ==" spinCount="100000" sheet="1" objects="1" scenarios="1"/>
  <mergeCells count="1">
    <mergeCell ref="H8:J8"/>
  </mergeCells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workbookViewId="0">
      <selection activeCell="R7" sqref="R7"/>
    </sheetView>
  </sheetViews>
  <sheetFormatPr baseColWidth="10" defaultRowHeight="16" x14ac:dyDescent="0.2"/>
  <cols>
    <col min="1" max="16384" width="10.83203125" style="1"/>
  </cols>
  <sheetData/>
  <sheetProtection algorithmName="SHA-512" hashValue="q7UrkNAiakjAyyAqVcjGDoS6njlZetO6V79PZohyQYOXaXKVVCf2yEO8dzPSsaGORunQEWqW3opLtB+XglCixg==" saltValue="so+wkRKhsSKWqRywwlv3aA==" spinCount="100000" sheet="1" objects="1" scenarios="1"/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Instrucciones</vt:lpstr>
      <vt:lpstr>Activos y Pasivos</vt:lpstr>
      <vt:lpstr>Ingresos</vt:lpstr>
      <vt:lpstr>Egresos</vt:lpstr>
      <vt:lpstr>Resumen</vt:lpstr>
      <vt:lpstr>Graficas</vt:lpstr>
    </vt:vector>
  </TitlesOfParts>
  <Company>Toda La Diferencia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Garcia</dc:creator>
  <cp:lastModifiedBy>María Itzel sanchez</cp:lastModifiedBy>
  <dcterms:created xsi:type="dcterms:W3CDTF">2013-11-08T01:50:34Z</dcterms:created>
  <dcterms:modified xsi:type="dcterms:W3CDTF">2024-11-06T00:22:19Z</dcterms:modified>
</cp:coreProperties>
</file>