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mariasanchez/Desktop/"/>
    </mc:Choice>
  </mc:AlternateContent>
  <xr:revisionPtr revIDLastSave="0" documentId="8_{0C925827-9AE7-8941-A68C-5328604443F9}" xr6:coauthVersionLast="47" xr6:coauthVersionMax="47" xr10:uidLastSave="{00000000-0000-0000-0000-000000000000}"/>
  <bookViews>
    <workbookView xWindow="0" yWindow="500" windowWidth="28280" windowHeight="15980" xr2:uid="{00000000-000D-0000-FFFF-FFFF00000000}"/>
  </bookViews>
  <sheets>
    <sheet name="CetesDirecto" sheetId="5" r:id="rId1"/>
    <sheet name="Listas" sheetId="4" state="hidden" r:id="rId2"/>
  </sheets>
  <definedNames>
    <definedName name="_xlnm.Print_Area" localSheetId="0">CetesDirecto!$B$1:$H$34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5" i="5" l="1"/>
  <c r="C26" i="5"/>
  <c r="C27" i="5"/>
  <c r="C28" i="5"/>
  <c r="C29" i="5"/>
  <c r="C30" i="5"/>
  <c r="C31" i="5"/>
  <c r="C32" i="5"/>
  <c r="C33" i="5"/>
  <c r="C34" i="5"/>
  <c r="C17" i="5"/>
  <c r="C18" i="5"/>
  <c r="C19" i="5"/>
  <c r="C20" i="5"/>
  <c r="C21" i="5"/>
  <c r="C22" i="5"/>
  <c r="C23" i="5"/>
  <c r="C24" i="5"/>
  <c r="C16" i="5"/>
  <c r="C15" i="5"/>
  <c r="D15" i="5" s="1"/>
  <c r="D12" i="5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B12" i="5"/>
  <c r="D16" i="5" l="1"/>
  <c r="D17" i="5" s="1"/>
  <c r="D18" i="5" s="1"/>
  <c r="D19" i="5" s="1"/>
  <c r="D20" i="5" s="1"/>
  <c r="D21" i="5" s="1"/>
  <c r="D22" i="5" s="1"/>
  <c r="D23" i="5" l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</calcChain>
</file>

<file path=xl/sharedStrings.xml><?xml version="1.0" encoding="utf-8"?>
<sst xmlns="http://schemas.openxmlformats.org/spreadsheetml/2006/main" count="24" uniqueCount="23">
  <si>
    <t>BONDDIA _ CETES DIRECTO</t>
  </si>
  <si>
    <t>Moneda: MXN</t>
  </si>
  <si>
    <t>Año</t>
  </si>
  <si>
    <t>APORTACION ACUMUADA</t>
  </si>
  <si>
    <t>Aportacion Inicial</t>
  </si>
  <si>
    <t>Aportacion Recurrente</t>
  </si>
  <si>
    <t>Semanal</t>
  </si>
  <si>
    <t>Mensual</t>
  </si>
  <si>
    <t>Anual</t>
  </si>
  <si>
    <t>Indica la aportación inicial que haras a tu cuenta de CetesDirecto</t>
  </si>
  <si>
    <t>Periodicidad de tu aportacion</t>
  </si>
  <si>
    <t>Tasa Interes Anual</t>
  </si>
  <si>
    <t>Indicacuanto quieres aportar periodicamente (Semanal, Mensual,Trimestral, Semestral, Anual)</t>
  </si>
  <si>
    <t>Trismestral</t>
  </si>
  <si>
    <t>Semestral</t>
  </si>
  <si>
    <t>FONDO AL FINAL DEl AÑO</t>
  </si>
  <si>
    <t>Tasa de Interes promedio sept 2024</t>
  </si>
  <si>
    <t>¡Ingresar Datos!</t>
  </si>
  <si>
    <t>RETIROS</t>
  </si>
  <si>
    <t>FAQs CETEs</t>
  </si>
  <si>
    <r>
      <t>Calculadora de CETEs</t>
    </r>
    <r>
      <rPr>
        <sz val="14"/>
        <color rgb="FF2F3E4F"/>
        <rFont val="Century Gothic"/>
        <family val="1"/>
      </rPr>
      <t>®</t>
    </r>
  </si>
  <si>
    <t>- Los CETES (Certificados de la Tesorería de la Federación) son títulos de deuda emitidos por el gobierno mexicano.
- Son considerados una inversión segura porque están respaldados por el gobierno federal, y generalmente tienen plazos que van desde 28 hasta 364 días.
- BONDDIA es un fondo de inversión respaldado en CETEs con liquidez diaria</t>
  </si>
  <si>
    <t>APORTACIÓN EN EL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</si>
</sst>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.0000_-;\-&quot;$&quot;* #,##0.0000_-;_-&quot;$&quot;* &quot;-&quot;??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entury Gothic"/>
      <family val="1"/>
    </font>
    <font>
      <sz val="14"/>
      <color theme="1"/>
      <name val="Century Gothic"/>
      <family val="1"/>
    </font>
    <font>
      <b/>
      <sz val="14"/>
      <color theme="1"/>
      <name val="Century Gothic"/>
      <family val="1"/>
    </font>
    <font>
      <b/>
      <sz val="12"/>
      <color theme="1"/>
      <name val="Century Gothic"/>
      <family val="1"/>
    </font>
    <font>
      <sz val="22"/>
      <color rgb="FF2F3E4F"/>
      <name val="Century Gothic"/>
      <family val="1"/>
    </font>
    <font>
      <b/>
      <sz val="11"/>
      <color theme="0"/>
      <name val="Century Gothic"/>
      <family val="1"/>
    </font>
    <font>
      <sz val="14"/>
      <color rgb="FF2F3E4F"/>
      <name val="Century Gothic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02A36"/>
        <bgColor indexed="64"/>
      </patternFill>
    </fill>
    <fill>
      <patternFill patternType="solid">
        <fgColor rgb="FFFF7E79"/>
        <bgColor indexed="64"/>
      </patternFill>
    </fill>
  </fills>
  <borders count="4">
    <border>
      <left/>
      <right/>
      <top/>
      <bottom/>
      <diagonal/>
    </border>
    <border>
      <left style="medium">
        <color rgb="FFFF7E79"/>
      </left>
      <right style="medium">
        <color rgb="FFFF7E79"/>
      </right>
      <top style="medium">
        <color rgb="FFFF7E79"/>
      </top>
      <bottom/>
      <diagonal/>
    </border>
    <border>
      <left style="medium">
        <color rgb="FFFF7E79"/>
      </left>
      <right style="medium">
        <color rgb="FFFF7E79"/>
      </right>
      <top/>
      <bottom/>
      <diagonal/>
    </border>
    <border>
      <left style="medium">
        <color rgb="FFFF7E79"/>
      </left>
      <right style="medium">
        <color rgb="FFFF7E79"/>
      </right>
      <top/>
      <bottom style="medium">
        <color rgb="FFFF7E79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4" fillId="2" borderId="0" xfId="0" applyFont="1" applyFill="1" applyAlignment="1">
      <alignment vertical="center"/>
    </xf>
    <xf numFmtId="166" fontId="2" fillId="2" borderId="0" xfId="1" applyNumberFormat="1" applyFont="1" applyFill="1"/>
    <xf numFmtId="164" fontId="2" fillId="0" borderId="0" xfId="0" applyNumberFormat="1" applyFont="1"/>
    <xf numFmtId="164" fontId="2" fillId="0" borderId="0" xfId="5" applyFont="1"/>
    <xf numFmtId="9" fontId="2" fillId="2" borderId="0" xfId="0" applyNumberFormat="1" applyFont="1" applyFill="1"/>
    <xf numFmtId="0" fontId="2" fillId="0" borderId="0" xfId="1" applyNumberFormat="1" applyFont="1"/>
    <xf numFmtId="164" fontId="2" fillId="0" borderId="0" xfId="2" applyFont="1"/>
    <xf numFmtId="166" fontId="2" fillId="0" borderId="0" xfId="1" applyNumberFormat="1" applyFont="1"/>
    <xf numFmtId="165" fontId="7" fillId="3" borderId="0" xfId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7" fontId="2" fillId="0" borderId="0" xfId="0" applyNumberFormat="1" applyFont="1"/>
    <xf numFmtId="0" fontId="5" fillId="4" borderId="0" xfId="0" applyFont="1" applyFill="1" applyAlignment="1">
      <alignment horizontal="center" vertical="center"/>
    </xf>
    <xf numFmtId="10" fontId="5" fillId="0" borderId="0" xfId="0" applyNumberFormat="1" applyFont="1" applyAlignment="1">
      <alignment horizontal="center"/>
    </xf>
    <xf numFmtId="164" fontId="5" fillId="4" borderId="0" xfId="0" applyNumberFormat="1" applyFont="1" applyFill="1" applyAlignment="1" applyProtection="1">
      <alignment horizontal="center" vertical="center"/>
      <protection locked="0"/>
    </xf>
    <xf numFmtId="10" fontId="5" fillId="4" borderId="0" xfId="0" applyNumberFormat="1" applyFont="1" applyFill="1" applyAlignment="1" applyProtection="1">
      <alignment horizontal="center"/>
      <protection locked="0"/>
    </xf>
    <xf numFmtId="164" fontId="2" fillId="0" borderId="1" xfId="2" applyFont="1" applyBorder="1" applyProtection="1">
      <protection locked="0"/>
    </xf>
    <xf numFmtId="164" fontId="2" fillId="0" borderId="2" xfId="2" applyFont="1" applyBorder="1" applyProtection="1">
      <protection locked="0"/>
    </xf>
    <xf numFmtId="164" fontId="2" fillId="0" borderId="3" xfId="2" applyFont="1" applyBorder="1" applyProtection="1">
      <protection locked="0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6">
    <cellStyle name="Currency" xfId="5" builtinId="4"/>
    <cellStyle name="Millares 2" xfId="1" xr:uid="{00000000-0005-0000-0000-000001000000}"/>
    <cellStyle name="Millares 2 2" xfId="3" xr:uid="{00000000-0005-0000-0000-000002000000}"/>
    <cellStyle name="Moneda 2" xfId="2" xr:uid="{00000000-0005-0000-0000-000003000000}"/>
    <cellStyle name="Moneda 2 2" xfId="4" xr:uid="{00000000-0005-0000-0000-000004000000}"/>
    <cellStyle name="Normal" xfId="0" builtinId="0"/>
  </cellStyles>
  <dxfs count="0"/>
  <tableStyles count="0" defaultTableStyle="TableStyleMedium2" defaultPivotStyle="PivotStyleLight16"/>
  <colors>
    <mruColors>
      <color rgb="FFFF7E79"/>
      <color rgb="FF2F3E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b="1">
                <a:latin typeface="Century Gothic" panose="020B0502020202020204" pitchFamily="34" charset="0"/>
              </a:rPr>
              <a:t>INVERSIÓN EN CETES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CetesDirecto!$D$14</c:f>
              <c:strCache>
                <c:ptCount val="1"/>
                <c:pt idx="0">
                  <c:v>APORTACION ACUMUADA</c:v>
                </c:pt>
              </c:strCache>
            </c:strRef>
          </c:tx>
          <c:spPr>
            <a:ln w="47625" cap="rnd">
              <a:solidFill>
                <a:srgbClr val="2F3E4F"/>
              </a:solidFill>
              <a:round/>
            </a:ln>
            <a:effectLst/>
          </c:spPr>
          <c:marker>
            <c:symbol val="none"/>
          </c:marker>
          <c:cat>
            <c:numRef>
              <c:f>CetesDirecto!$B$15:$B$34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CetesDirecto!$D$15:$D$34</c:f>
              <c:numCache>
                <c:formatCode>_-"$"* #,##0.00_-;\-"$"* #,##0.00_-;_-"$"* "-"??_-;_-@_-</c:formatCode>
                <c:ptCount val="20"/>
                <c:pt idx="0">
                  <c:v>180000</c:v>
                </c:pt>
                <c:pt idx="1">
                  <c:v>360000</c:v>
                </c:pt>
                <c:pt idx="2">
                  <c:v>540000</c:v>
                </c:pt>
                <c:pt idx="3">
                  <c:v>720000</c:v>
                </c:pt>
                <c:pt idx="4">
                  <c:v>900000</c:v>
                </c:pt>
                <c:pt idx="5">
                  <c:v>1080000</c:v>
                </c:pt>
                <c:pt idx="6">
                  <c:v>1260000</c:v>
                </c:pt>
                <c:pt idx="7">
                  <c:v>1440000</c:v>
                </c:pt>
                <c:pt idx="8">
                  <c:v>1620000</c:v>
                </c:pt>
                <c:pt idx="9">
                  <c:v>1800000</c:v>
                </c:pt>
                <c:pt idx="10">
                  <c:v>1980000</c:v>
                </c:pt>
                <c:pt idx="11">
                  <c:v>2160000</c:v>
                </c:pt>
                <c:pt idx="12">
                  <c:v>2340000</c:v>
                </c:pt>
                <c:pt idx="13">
                  <c:v>2520000</c:v>
                </c:pt>
                <c:pt idx="14">
                  <c:v>2700000</c:v>
                </c:pt>
                <c:pt idx="15">
                  <c:v>2880000</c:v>
                </c:pt>
                <c:pt idx="16">
                  <c:v>3060000</c:v>
                </c:pt>
                <c:pt idx="17">
                  <c:v>3240000</c:v>
                </c:pt>
                <c:pt idx="18">
                  <c:v>3420000</c:v>
                </c:pt>
                <c:pt idx="19">
                  <c:v>3600000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5-954B-8E5A-0F6A169CBCB7}"/>
            </c:ext>
          </c:extLst>
        </c:ser>
        <c:ser>
          <c:idx val="1"/>
          <c:order val="1"/>
          <c:tx>
            <c:strRef>
              <c:f>CetesDirecto!$F$14</c:f>
              <c:strCache>
                <c:ptCount val="1"/>
                <c:pt idx="0">
                  <c:v>FONDO AL FINAL DEl AÑO</c:v>
                </c:pt>
              </c:strCache>
            </c:strRef>
          </c:tx>
          <c:spPr>
            <a:ln w="53975" cap="rnd">
              <a:solidFill>
                <a:srgbClr val="FF7E79"/>
              </a:solidFill>
              <a:round/>
            </a:ln>
            <a:effectLst/>
          </c:spPr>
          <c:marker>
            <c:symbol val="none"/>
          </c:marker>
          <c:cat>
            <c:numRef>
              <c:f>CetesDirecto!$B$15:$B$34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CetesDirecto!$F$15:$F$34</c:f>
              <c:numCache>
                <c:formatCode>_-"$"* #,##0.00_-;\-"$"* #,##0.00_-;_-"$"* "-"??_-;_-@_-</c:formatCode>
                <c:ptCount val="20"/>
                <c:pt idx="0">
                  <c:v>188920.20077455524</c:v>
                </c:pt>
                <c:pt idx="1">
                  <c:v>397677.02263043879</c:v>
                </c:pt>
                <c:pt idx="2">
                  <c:v>628353.31078119006</c:v>
                </c:pt>
                <c:pt idx="3">
                  <c:v>883250.60918777017</c:v>
                </c:pt>
                <c:pt idx="4">
                  <c:v>1164912.1239270412</c:v>
                </c:pt>
                <c:pt idx="5">
                  <c:v>1476148.0977139359</c:v>
                </c:pt>
                <c:pt idx="6">
                  <c:v>1820063.8487484544</c:v>
                </c:pt>
                <c:pt idx="7">
                  <c:v>2200090.7536415975</c:v>
                </c:pt>
                <c:pt idx="8">
                  <c:v>2620020.4835485201</c:v>
                </c:pt>
                <c:pt idx="9">
                  <c:v>3084042.8350956696</c:v>
                </c:pt>
                <c:pt idx="10">
                  <c:v>3596787.5335552702</c:v>
                </c:pt>
                <c:pt idx="11">
                  <c:v>4163370.4253531285</c:v>
                </c:pt>
                <c:pt idx="12">
                  <c:v>4789444.520789762</c:v>
                </c:pt>
                <c:pt idx="13">
                  <c:v>5481256.3962472416</c:v>
                </c:pt>
                <c:pt idx="14">
                  <c:v>6245708.5186277572</c:v>
                </c:pt>
                <c:pt idx="15">
                  <c:v>7090428.1138582267</c:v>
                </c:pt>
                <c:pt idx="16">
                  <c:v>8023843.2665878953</c:v>
                </c:pt>
                <c:pt idx="17">
                  <c:v>9055267.0103541799</c:v>
                </c:pt>
                <c:pt idx="18">
                  <c:v>10194990.247215925</c:v>
                </c:pt>
                <c:pt idx="19">
                  <c:v>11454384.423948152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5-954B-8E5A-0F6A169CB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093408"/>
        <c:axId val="196984368"/>
      </c:lineChart>
      <c:catAx>
        <c:axId val="19709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MX"/>
          </a:p>
        </c:txPr>
        <c:crossAx val="196984368"/>
        <c:crosses val="autoZero"/>
        <c:auto val="1"/>
        <c:lblAlgn val="ctr"/>
        <c:lblOffset val="100"/>
        <c:noMultiLvlLbl val="0"/>
      </c:catAx>
      <c:valAx>
        <c:axId val="19698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MX"/>
          </a:p>
        </c:txPr>
        <c:crossAx val="19709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14269</xdr:rowOff>
    </xdr:from>
    <xdr:to>
      <xdr:col>2</xdr:col>
      <xdr:colOff>642135</xdr:colOff>
      <xdr:row>3</xdr:row>
      <xdr:rowOff>128062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B20B90-3951-C249-9719-AEC5F8C16B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06" t="33415" r="18889" b="38245"/>
        <a:stretch/>
      </xdr:blipFill>
      <xdr:spPr>
        <a:xfrm>
          <a:off x="0" y="14269"/>
          <a:ext cx="2511461" cy="1141209"/>
        </a:xfrm>
        <a:prstGeom prst="rect">
          <a:avLst/>
        </a:prstGeom>
      </xdr:spPr>
    </xdr:pic>
    <xdr:clientData/>
  </xdr:twoCellAnchor>
  <xdr:twoCellAnchor editAs="oneCell">
    <xdr:from>
      <xdr:col>5</xdr:col>
      <xdr:colOff>878143</xdr:colOff>
      <xdr:row>0</xdr:row>
      <xdr:rowOff>513708</xdr:rowOff>
    </xdr:from>
    <xdr:to>
      <xdr:col>7</xdr:col>
      <xdr:colOff>908841</xdr:colOff>
      <xdr:row>2</xdr:row>
      <xdr:rowOff>99888</xdr:rowOff>
    </xdr:to>
    <xdr:pic>
      <xdr:nvPicPr>
        <xdr:cNvPr id="3" name="Imagen 2" descr="Cliente Logo Cetes Directo – Gowi">
          <a:extLst>
            <a:ext uri="{FF2B5EF4-FFF2-40B4-BE49-F238E27FC236}">
              <a16:creationId xmlns:a16="http://schemas.microsoft.com/office/drawing/2014/main" id="{1C83BD59-C54E-A047-9DAC-7AC1DE519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040" b="41192"/>
        <a:stretch/>
      </xdr:blipFill>
      <xdr:spPr bwMode="auto">
        <a:xfrm>
          <a:off x="7128255" y="513708"/>
          <a:ext cx="2499350" cy="470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924673</xdr:colOff>
      <xdr:row>10</xdr:row>
      <xdr:rowOff>223463</xdr:rowOff>
    </xdr:from>
    <xdr:to>
      <xdr:col>16</xdr:col>
      <xdr:colOff>470898</xdr:colOff>
      <xdr:row>32</xdr:row>
      <xdr:rowOff>71349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FBF3C60-ED1A-BD00-8209-5373AD193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1027417</xdr:colOff>
      <xdr:row>4</xdr:row>
      <xdr:rowOff>3</xdr:rowOff>
    </xdr:from>
    <xdr:to>
      <xdr:col>4</xdr:col>
      <xdr:colOff>42809</xdr:colOff>
      <xdr:row>6</xdr:row>
      <xdr:rowOff>57082</xdr:rowOff>
    </xdr:to>
    <xdr:sp macro="" textlink="">
      <xdr:nvSpPr>
        <xdr:cNvPr id="6" name="Flecha curva 5">
          <a:extLst>
            <a:ext uri="{FF2B5EF4-FFF2-40B4-BE49-F238E27FC236}">
              <a16:creationId xmlns:a16="http://schemas.microsoft.com/office/drawing/2014/main" id="{A699C1F2-414C-8537-5A11-B1148FFBA4F9}"/>
            </a:ext>
          </a:extLst>
        </xdr:cNvPr>
        <xdr:cNvSpPr/>
      </xdr:nvSpPr>
      <xdr:spPr>
        <a:xfrm rot="16200000" flipH="1">
          <a:off x="4487809" y="1505453"/>
          <a:ext cx="456630" cy="556516"/>
        </a:xfrm>
        <a:prstGeom prst="bentArrow">
          <a:avLst/>
        </a:prstGeom>
        <a:solidFill>
          <a:srgbClr val="FF7E79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26880-77D9-AA49-9E1B-B3B849032BC3}">
  <sheetPr>
    <pageSetUpPr fitToPage="1"/>
  </sheetPr>
  <dimension ref="B1:R123"/>
  <sheetViews>
    <sheetView showGridLines="0" tabSelected="1" topLeftCell="A2" zoomScale="113" workbookViewId="0">
      <selection activeCell="E8" sqref="E8"/>
    </sheetView>
  </sheetViews>
  <sheetFormatPr baseColWidth="10" defaultRowHeight="16" x14ac:dyDescent="0.2"/>
  <cols>
    <col min="1" max="1" width="10.1640625" style="1" customWidth="1"/>
    <col min="2" max="2" width="14.5" style="1" customWidth="1"/>
    <col min="3" max="3" width="20.1640625" style="1" bestFit="1" customWidth="1"/>
    <col min="4" max="4" width="20.1640625" style="1" customWidth="1"/>
    <col min="5" max="5" width="17" style="1" customWidth="1"/>
    <col min="6" max="6" width="18.33203125" style="1" customWidth="1"/>
    <col min="7" max="7" width="14" style="1" bestFit="1" customWidth="1"/>
    <col min="8" max="8" width="20.6640625" style="1" bestFit="1" customWidth="1"/>
    <col min="9" max="9" width="14.5" style="1" bestFit="1" customWidth="1"/>
    <col min="10" max="10" width="14" style="1" bestFit="1" customWidth="1"/>
    <col min="11" max="12" width="10.83203125" style="1"/>
    <col min="13" max="13" width="14" style="1" bestFit="1" customWidth="1"/>
    <col min="14" max="14" width="10.83203125" style="1"/>
    <col min="15" max="15" width="12.83203125" style="1" bestFit="1" customWidth="1"/>
    <col min="16" max="16384" width="10.83203125" style="1"/>
  </cols>
  <sheetData>
    <row r="1" spans="2:18" ht="52" customHeight="1" x14ac:dyDescent="0.2">
      <c r="D1" s="24" t="s">
        <v>20</v>
      </c>
      <c r="E1" s="24"/>
      <c r="F1" s="24"/>
      <c r="G1" s="24"/>
      <c r="H1" s="24"/>
      <c r="I1" s="24"/>
      <c r="J1" s="24"/>
      <c r="K1" s="24"/>
      <c r="L1" s="24" t="s">
        <v>19</v>
      </c>
      <c r="M1" s="24"/>
      <c r="N1" s="24"/>
      <c r="O1" s="24"/>
      <c r="P1" s="24"/>
      <c r="Q1" s="24"/>
      <c r="R1" s="22"/>
    </row>
    <row r="2" spans="2:18" ht="18" x14ac:dyDescent="0.2">
      <c r="B2" s="2"/>
      <c r="C2" s="3"/>
      <c r="D2" s="3"/>
      <c r="E2" s="3"/>
      <c r="F2" s="3"/>
      <c r="L2" s="25" t="s">
        <v>21</v>
      </c>
      <c r="M2" s="26"/>
      <c r="N2" s="26"/>
      <c r="O2" s="26"/>
      <c r="P2" s="26"/>
      <c r="Q2" s="26"/>
    </row>
    <row r="3" spans="2:18" ht="11" customHeight="1" x14ac:dyDescent="0.2">
      <c r="B3" s="2"/>
      <c r="C3" s="3"/>
      <c r="D3" s="3"/>
      <c r="E3" s="3"/>
      <c r="F3" s="3"/>
      <c r="L3" s="26"/>
      <c r="M3" s="26"/>
      <c r="N3" s="26"/>
      <c r="O3" s="26"/>
      <c r="P3" s="26"/>
      <c r="Q3" s="26"/>
    </row>
    <row r="4" spans="2:18" ht="18" x14ac:dyDescent="0.2">
      <c r="B4" s="4" t="s">
        <v>0</v>
      </c>
      <c r="C4" s="3"/>
      <c r="D4" s="3"/>
      <c r="E4" s="3"/>
      <c r="F4" s="3"/>
      <c r="L4" s="26"/>
      <c r="M4" s="26"/>
      <c r="N4" s="26"/>
      <c r="O4" s="26"/>
      <c r="P4" s="26"/>
      <c r="Q4" s="26"/>
    </row>
    <row r="5" spans="2:18" ht="21" customHeight="1" x14ac:dyDescent="0.2">
      <c r="B5" s="2" t="s">
        <v>1</v>
      </c>
      <c r="C5" s="3"/>
      <c r="D5" s="3"/>
      <c r="E5" s="15" t="s">
        <v>17</v>
      </c>
      <c r="F5" s="3"/>
      <c r="L5" s="26"/>
      <c r="M5" s="26"/>
      <c r="N5" s="26"/>
      <c r="O5" s="26"/>
      <c r="P5" s="26"/>
      <c r="Q5" s="26"/>
    </row>
    <row r="6" spans="2:18" ht="10" customHeight="1" x14ac:dyDescent="0.2">
      <c r="B6" s="2"/>
      <c r="C6" s="3"/>
      <c r="D6" s="5"/>
      <c r="E6" s="5"/>
      <c r="F6" s="3"/>
      <c r="L6" s="26"/>
      <c r="M6" s="26"/>
      <c r="N6" s="26"/>
      <c r="O6" s="26"/>
      <c r="P6" s="26"/>
      <c r="Q6" s="26"/>
    </row>
    <row r="7" spans="2:18" ht="18" x14ac:dyDescent="0.2">
      <c r="B7" s="2" t="s">
        <v>4</v>
      </c>
      <c r="C7" s="3"/>
      <c r="D7" s="17"/>
      <c r="E7" s="1" t="s">
        <v>9</v>
      </c>
      <c r="I7" s="7"/>
      <c r="L7" s="26"/>
      <c r="M7" s="26"/>
      <c r="N7" s="26"/>
      <c r="O7" s="26"/>
      <c r="P7" s="26"/>
      <c r="Q7" s="26"/>
    </row>
    <row r="8" spans="2:18" ht="18" x14ac:dyDescent="0.2">
      <c r="B8" s="2" t="s">
        <v>5</v>
      </c>
      <c r="C8" s="3"/>
      <c r="D8" s="17">
        <v>15000</v>
      </c>
      <c r="E8" s="3" t="s">
        <v>12</v>
      </c>
      <c r="F8" s="3"/>
      <c r="I8" s="7"/>
      <c r="L8" s="26"/>
      <c r="M8" s="26"/>
      <c r="N8" s="26"/>
      <c r="O8" s="26"/>
      <c r="P8" s="26"/>
      <c r="Q8" s="26"/>
    </row>
    <row r="9" spans="2:18" ht="18" x14ac:dyDescent="0.2">
      <c r="B9" s="2"/>
      <c r="C9" s="3"/>
      <c r="D9" s="17" t="s">
        <v>7</v>
      </c>
      <c r="E9" s="3" t="s">
        <v>10</v>
      </c>
      <c r="F9" s="3"/>
      <c r="I9" s="7"/>
      <c r="L9" s="26"/>
      <c r="M9" s="26"/>
      <c r="N9" s="26"/>
      <c r="O9" s="26"/>
      <c r="P9" s="26"/>
      <c r="Q9" s="26"/>
    </row>
    <row r="10" spans="2:18" ht="9" customHeight="1" x14ac:dyDescent="0.2">
      <c r="B10" s="2"/>
      <c r="C10" s="3"/>
      <c r="D10" s="6"/>
      <c r="E10" s="3"/>
      <c r="F10" s="3"/>
      <c r="I10" s="7"/>
      <c r="L10" s="26"/>
      <c r="M10" s="26"/>
      <c r="N10" s="26"/>
      <c r="O10" s="26"/>
      <c r="P10" s="26"/>
      <c r="Q10" s="26"/>
    </row>
    <row r="11" spans="2:18" ht="18" x14ac:dyDescent="0.2">
      <c r="B11" s="2" t="s">
        <v>11</v>
      </c>
      <c r="C11" s="3"/>
      <c r="D11" s="18">
        <v>0.105</v>
      </c>
      <c r="E11" s="8" t="s">
        <v>16</v>
      </c>
      <c r="F11" s="8"/>
    </row>
    <row r="12" spans="2:18" ht="18" x14ac:dyDescent="0.2">
      <c r="B12" s="2" t="str">
        <f>CONCATENATE("Tasa Efectiva ",D9)</f>
        <v>Tasa Efectiva Mensual</v>
      </c>
      <c r="D12" s="16">
        <f>D11/IF(D9="Semanal",52,IF(D9="Mensual",12,IF(D9="Trimestral",4,IF(D9="Semestral",2,1))))</f>
        <v>8.7499999999999991E-3</v>
      </c>
      <c r="E12" s="16"/>
    </row>
    <row r="13" spans="2:18" ht="7" customHeight="1" x14ac:dyDescent="0.2"/>
    <row r="14" spans="2:18" ht="31" thickBot="1" x14ac:dyDescent="0.25">
      <c r="B14" s="12" t="s">
        <v>2</v>
      </c>
      <c r="C14" s="13" t="s">
        <v>22</v>
      </c>
      <c r="D14" s="13" t="s">
        <v>3</v>
      </c>
      <c r="E14" s="13" t="s">
        <v>18</v>
      </c>
      <c r="F14" s="13" t="s">
        <v>15</v>
      </c>
    </row>
    <row r="15" spans="2:18" x14ac:dyDescent="0.2">
      <c r="B15" s="23">
        <v>1</v>
      </c>
      <c r="C15" s="10">
        <f>D7+D8*IF(D9="Semanal",52,IF(D9="Mensual",12,IF(D9="Trimestral",4,IF(D9="Semestral",2,1))))</f>
        <v>180000</v>
      </c>
      <c r="D15" s="10">
        <f>C15</f>
        <v>180000</v>
      </c>
      <c r="E15" s="19">
        <v>0</v>
      </c>
      <c r="F15" s="6">
        <f>($D$7-E15)*(1+$D$11)+$D$8*(((1+$D$12)^(IF($D$9="Semanal",52,IF($D$9="Mensual",12,IF($D$9="Trimestral",4,IF($D$9="Semestral",2,1)))))-1)/$D$12)*IF($D$9="Anual",(1+$D$11),1)</f>
        <v>188920.20077455524</v>
      </c>
      <c r="H15" s="14"/>
    </row>
    <row r="16" spans="2:18" x14ac:dyDescent="0.2">
      <c r="B16" s="23">
        <v>2</v>
      </c>
      <c r="C16" s="10">
        <f t="shared" ref="C16:C34" si="0">$D$8*IF($D$9="Semanal",52,IF($D$9="Mensual",12,IF($D$9="Trimestral",4,IF($D$9="Semestral",2,1))))</f>
        <v>180000</v>
      </c>
      <c r="D16" s="10">
        <f>C16+D15</f>
        <v>360000</v>
      </c>
      <c r="E16" s="20">
        <v>0</v>
      </c>
      <c r="F16" s="6">
        <f>(F15-E16)*(1+$D$11)+$D$8*(((1+$D$12)^(IF($D$9="Semanal",52,IF($D$9="Mensual",12,IF($D$9="Trimestral",4,IF($D$9="Semestral",2,1)))))-1)/$D$12)*IF($D$9="Anual",(1+$D$11),1)</f>
        <v>397677.02263043879</v>
      </c>
    </row>
    <row r="17" spans="2:10" x14ac:dyDescent="0.2">
      <c r="B17" s="23">
        <v>3</v>
      </c>
      <c r="C17" s="10">
        <f t="shared" si="0"/>
        <v>180000</v>
      </c>
      <c r="D17" s="10">
        <f t="shared" ref="D17:D34" si="1">C17+D16</f>
        <v>540000</v>
      </c>
      <c r="E17" s="20">
        <v>0</v>
      </c>
      <c r="F17" s="6">
        <f t="shared" ref="F17:F34" si="2">(F16-E17)*(1+$D$11)+$D$8*(((1+$D$12)^(IF($D$9="Semanal",52,IF($D$9="Mensual",12,IF($D$9="Trimestral",4,IF($D$9="Semestral",2,1)))))-1)/$D$12)*IF($D$9="Anual",(1+$D$11),1)</f>
        <v>628353.31078119006</v>
      </c>
      <c r="H17" s="6"/>
      <c r="J17" s="7"/>
    </row>
    <row r="18" spans="2:10" x14ac:dyDescent="0.2">
      <c r="B18" s="23">
        <v>4</v>
      </c>
      <c r="C18" s="10">
        <f t="shared" si="0"/>
        <v>180000</v>
      </c>
      <c r="D18" s="10">
        <f t="shared" si="1"/>
        <v>720000</v>
      </c>
      <c r="E18" s="20">
        <v>0</v>
      </c>
      <c r="F18" s="6">
        <f t="shared" si="2"/>
        <v>883250.60918777017</v>
      </c>
      <c r="H18" s="6"/>
    </row>
    <row r="19" spans="2:10" x14ac:dyDescent="0.2">
      <c r="B19" s="23">
        <v>5</v>
      </c>
      <c r="C19" s="10">
        <f t="shared" si="0"/>
        <v>180000</v>
      </c>
      <c r="D19" s="10">
        <f t="shared" si="1"/>
        <v>900000</v>
      </c>
      <c r="E19" s="20">
        <v>0</v>
      </c>
      <c r="F19" s="6">
        <f t="shared" si="2"/>
        <v>1164912.1239270412</v>
      </c>
      <c r="H19" s="6"/>
    </row>
    <row r="20" spans="2:10" x14ac:dyDescent="0.2">
      <c r="B20" s="23">
        <v>6</v>
      </c>
      <c r="C20" s="10">
        <f t="shared" si="0"/>
        <v>180000</v>
      </c>
      <c r="D20" s="10">
        <f t="shared" si="1"/>
        <v>1080000</v>
      </c>
      <c r="E20" s="20">
        <v>0</v>
      </c>
      <c r="F20" s="6">
        <f t="shared" si="2"/>
        <v>1476148.0977139359</v>
      </c>
      <c r="H20" s="6"/>
    </row>
    <row r="21" spans="2:10" x14ac:dyDescent="0.2">
      <c r="B21" s="23">
        <v>7</v>
      </c>
      <c r="C21" s="10">
        <f t="shared" si="0"/>
        <v>180000</v>
      </c>
      <c r="D21" s="10">
        <f t="shared" si="1"/>
        <v>1260000</v>
      </c>
      <c r="E21" s="20">
        <v>0</v>
      </c>
      <c r="F21" s="6">
        <f t="shared" si="2"/>
        <v>1820063.8487484544</v>
      </c>
      <c r="H21" s="6"/>
    </row>
    <row r="22" spans="2:10" x14ac:dyDescent="0.2">
      <c r="B22" s="23">
        <v>8</v>
      </c>
      <c r="C22" s="10">
        <f t="shared" si="0"/>
        <v>180000</v>
      </c>
      <c r="D22" s="10">
        <f t="shared" si="1"/>
        <v>1440000</v>
      </c>
      <c r="E22" s="20">
        <v>0</v>
      </c>
      <c r="F22" s="6">
        <f t="shared" si="2"/>
        <v>2200090.7536415975</v>
      </c>
      <c r="H22" s="6"/>
    </row>
    <row r="23" spans="2:10" x14ac:dyDescent="0.2">
      <c r="B23" s="23">
        <v>9</v>
      </c>
      <c r="C23" s="10">
        <f t="shared" si="0"/>
        <v>180000</v>
      </c>
      <c r="D23" s="10">
        <f t="shared" si="1"/>
        <v>1620000</v>
      </c>
      <c r="E23" s="20">
        <v>0</v>
      </c>
      <c r="F23" s="6">
        <f t="shared" si="2"/>
        <v>2620020.4835485201</v>
      </c>
      <c r="H23" s="6"/>
    </row>
    <row r="24" spans="2:10" x14ac:dyDescent="0.2">
      <c r="B24" s="23">
        <v>10</v>
      </c>
      <c r="C24" s="10">
        <f t="shared" si="0"/>
        <v>180000</v>
      </c>
      <c r="D24" s="10">
        <f t="shared" si="1"/>
        <v>1800000</v>
      </c>
      <c r="E24" s="20">
        <v>0</v>
      </c>
      <c r="F24" s="6">
        <f t="shared" si="2"/>
        <v>3084042.8350956696</v>
      </c>
      <c r="H24" s="6"/>
    </row>
    <row r="25" spans="2:10" x14ac:dyDescent="0.2">
      <c r="B25" s="23">
        <v>11</v>
      </c>
      <c r="C25" s="10">
        <f t="shared" si="0"/>
        <v>180000</v>
      </c>
      <c r="D25" s="10">
        <f t="shared" si="1"/>
        <v>1980000</v>
      </c>
      <c r="E25" s="20">
        <v>0</v>
      </c>
      <c r="F25" s="6">
        <f t="shared" si="2"/>
        <v>3596787.5335552702</v>
      </c>
      <c r="H25" s="6"/>
    </row>
    <row r="26" spans="2:10" x14ac:dyDescent="0.2">
      <c r="B26" s="23">
        <v>12</v>
      </c>
      <c r="C26" s="10">
        <f t="shared" si="0"/>
        <v>180000</v>
      </c>
      <c r="D26" s="10">
        <f t="shared" si="1"/>
        <v>2160000</v>
      </c>
      <c r="E26" s="20">
        <v>0</v>
      </c>
      <c r="F26" s="6">
        <f t="shared" si="2"/>
        <v>4163370.4253531285</v>
      </c>
      <c r="H26" s="6"/>
    </row>
    <row r="27" spans="2:10" x14ac:dyDescent="0.2">
      <c r="B27" s="23">
        <v>13</v>
      </c>
      <c r="C27" s="10">
        <f t="shared" si="0"/>
        <v>180000</v>
      </c>
      <c r="D27" s="10">
        <f t="shared" si="1"/>
        <v>2340000</v>
      </c>
      <c r="E27" s="20">
        <v>0</v>
      </c>
      <c r="F27" s="6">
        <f t="shared" si="2"/>
        <v>4789444.520789762</v>
      </c>
      <c r="H27" s="6"/>
    </row>
    <row r="28" spans="2:10" x14ac:dyDescent="0.2">
      <c r="B28" s="23">
        <v>14</v>
      </c>
      <c r="C28" s="10">
        <f t="shared" si="0"/>
        <v>180000</v>
      </c>
      <c r="D28" s="10">
        <f t="shared" si="1"/>
        <v>2520000</v>
      </c>
      <c r="E28" s="20">
        <v>0</v>
      </c>
      <c r="F28" s="6">
        <f t="shared" si="2"/>
        <v>5481256.3962472416</v>
      </c>
      <c r="H28" s="6"/>
    </row>
    <row r="29" spans="2:10" x14ac:dyDescent="0.2">
      <c r="B29" s="23">
        <v>15</v>
      </c>
      <c r="C29" s="10">
        <f t="shared" si="0"/>
        <v>180000</v>
      </c>
      <c r="D29" s="10">
        <f t="shared" si="1"/>
        <v>2700000</v>
      </c>
      <c r="E29" s="20">
        <v>0</v>
      </c>
      <c r="F29" s="6">
        <f t="shared" si="2"/>
        <v>6245708.5186277572</v>
      </c>
      <c r="H29" s="6"/>
    </row>
    <row r="30" spans="2:10" x14ac:dyDescent="0.2">
      <c r="B30" s="23">
        <v>16</v>
      </c>
      <c r="C30" s="10">
        <f t="shared" si="0"/>
        <v>180000</v>
      </c>
      <c r="D30" s="10">
        <f t="shared" si="1"/>
        <v>2880000</v>
      </c>
      <c r="E30" s="20">
        <v>0</v>
      </c>
      <c r="F30" s="6">
        <f t="shared" si="2"/>
        <v>7090428.1138582267</v>
      </c>
      <c r="H30" s="6"/>
    </row>
    <row r="31" spans="2:10" x14ac:dyDescent="0.2">
      <c r="B31" s="23">
        <v>17</v>
      </c>
      <c r="C31" s="10">
        <f t="shared" si="0"/>
        <v>180000</v>
      </c>
      <c r="D31" s="10">
        <f t="shared" si="1"/>
        <v>3060000</v>
      </c>
      <c r="E31" s="20">
        <v>0</v>
      </c>
      <c r="F31" s="6">
        <f t="shared" si="2"/>
        <v>8023843.2665878953</v>
      </c>
      <c r="H31" s="6"/>
    </row>
    <row r="32" spans="2:10" x14ac:dyDescent="0.2">
      <c r="B32" s="23">
        <v>18</v>
      </c>
      <c r="C32" s="10">
        <f t="shared" si="0"/>
        <v>180000</v>
      </c>
      <c r="D32" s="10">
        <f t="shared" si="1"/>
        <v>3240000</v>
      </c>
      <c r="E32" s="20">
        <v>0</v>
      </c>
      <c r="F32" s="6">
        <f t="shared" si="2"/>
        <v>9055267.0103541799</v>
      </c>
      <c r="H32" s="6"/>
    </row>
    <row r="33" spans="2:8" x14ac:dyDescent="0.2">
      <c r="B33" s="23">
        <v>19</v>
      </c>
      <c r="C33" s="10">
        <f t="shared" si="0"/>
        <v>180000</v>
      </c>
      <c r="D33" s="10">
        <f t="shared" si="1"/>
        <v>3420000</v>
      </c>
      <c r="E33" s="20">
        <v>0</v>
      </c>
      <c r="F33" s="6">
        <f t="shared" si="2"/>
        <v>10194990.247215925</v>
      </c>
      <c r="H33" s="6"/>
    </row>
    <row r="34" spans="2:8" ht="17" thickBot="1" x14ac:dyDescent="0.25">
      <c r="B34" s="23">
        <v>20</v>
      </c>
      <c r="C34" s="10">
        <f t="shared" si="0"/>
        <v>180000</v>
      </c>
      <c r="D34" s="10">
        <f t="shared" si="1"/>
        <v>3600000</v>
      </c>
      <c r="E34" s="21">
        <v>0</v>
      </c>
      <c r="F34" s="6">
        <f t="shared" si="2"/>
        <v>11454384.423948152</v>
      </c>
      <c r="H34" s="6"/>
    </row>
    <row r="35" spans="2:8" x14ac:dyDescent="0.2">
      <c r="B35" s="9"/>
      <c r="C35" s="10"/>
      <c r="D35" s="10"/>
      <c r="E35" s="10"/>
      <c r="F35" s="6"/>
    </row>
    <row r="36" spans="2:8" x14ac:dyDescent="0.2">
      <c r="B36" s="9"/>
      <c r="C36" s="10"/>
      <c r="D36" s="10"/>
      <c r="E36" s="10"/>
      <c r="F36" s="6"/>
    </row>
    <row r="37" spans="2:8" x14ac:dyDescent="0.2">
      <c r="B37" s="9"/>
      <c r="C37" s="10"/>
      <c r="D37" s="10"/>
      <c r="E37" s="10"/>
      <c r="F37" s="6"/>
    </row>
    <row r="38" spans="2:8" x14ac:dyDescent="0.2">
      <c r="B38" s="9"/>
      <c r="C38" s="10"/>
      <c r="D38" s="10"/>
      <c r="E38" s="10"/>
      <c r="F38" s="6"/>
    </row>
    <row r="39" spans="2:8" x14ac:dyDescent="0.2">
      <c r="B39" s="9"/>
      <c r="C39" s="10"/>
      <c r="D39" s="10"/>
      <c r="E39" s="10"/>
      <c r="F39" s="6"/>
    </row>
    <row r="40" spans="2:8" x14ac:dyDescent="0.2">
      <c r="B40" s="9"/>
      <c r="C40" s="10"/>
      <c r="D40" s="10"/>
      <c r="E40" s="10"/>
      <c r="F40" s="6"/>
    </row>
    <row r="41" spans="2:8" x14ac:dyDescent="0.2">
      <c r="B41" s="9"/>
      <c r="C41" s="10"/>
      <c r="D41" s="10"/>
      <c r="E41" s="10"/>
      <c r="F41" s="6"/>
    </row>
    <row r="42" spans="2:8" x14ac:dyDescent="0.2">
      <c r="B42" s="9"/>
      <c r="C42" s="10"/>
      <c r="D42" s="10"/>
      <c r="E42" s="10"/>
      <c r="F42" s="6"/>
    </row>
    <row r="43" spans="2:8" x14ac:dyDescent="0.2">
      <c r="B43" s="9"/>
      <c r="C43" s="10"/>
      <c r="D43" s="10"/>
      <c r="E43" s="10"/>
      <c r="F43" s="6"/>
    </row>
    <row r="44" spans="2:8" x14ac:dyDescent="0.2">
      <c r="B44" s="9"/>
      <c r="C44" s="10"/>
      <c r="D44" s="10"/>
      <c r="E44" s="10"/>
      <c r="F44" s="6"/>
    </row>
    <row r="45" spans="2:8" x14ac:dyDescent="0.2">
      <c r="B45" s="9"/>
      <c r="C45" s="10"/>
      <c r="D45" s="10"/>
      <c r="E45" s="10"/>
      <c r="F45" s="6"/>
    </row>
    <row r="46" spans="2:8" x14ac:dyDescent="0.2">
      <c r="B46" s="9"/>
      <c r="C46" s="10"/>
      <c r="D46" s="10"/>
      <c r="E46" s="10"/>
      <c r="F46" s="6"/>
    </row>
    <row r="47" spans="2:8" x14ac:dyDescent="0.2">
      <c r="B47" s="9"/>
      <c r="C47" s="10"/>
      <c r="D47" s="10"/>
      <c r="E47" s="10"/>
      <c r="F47" s="6"/>
    </row>
    <row r="48" spans="2:8" x14ac:dyDescent="0.2">
      <c r="B48" s="9"/>
      <c r="C48" s="10"/>
      <c r="D48" s="10"/>
      <c r="E48" s="10"/>
      <c r="F48" s="6"/>
    </row>
    <row r="49" spans="2:6" x14ac:dyDescent="0.2">
      <c r="B49" s="9"/>
      <c r="C49" s="10"/>
      <c r="D49" s="10"/>
      <c r="E49" s="10"/>
      <c r="F49" s="6"/>
    </row>
    <row r="50" spans="2:6" x14ac:dyDescent="0.2">
      <c r="B50" s="9"/>
      <c r="C50" s="10"/>
      <c r="D50" s="10"/>
      <c r="E50" s="10"/>
      <c r="F50" s="6"/>
    </row>
    <row r="51" spans="2:6" x14ac:dyDescent="0.2">
      <c r="B51" s="9"/>
      <c r="C51" s="10"/>
      <c r="D51" s="10"/>
      <c r="E51" s="10"/>
      <c r="F51" s="6"/>
    </row>
    <row r="52" spans="2:6" x14ac:dyDescent="0.2">
      <c r="B52" s="9"/>
      <c r="C52" s="10"/>
      <c r="D52" s="10"/>
      <c r="E52" s="10"/>
      <c r="F52" s="6"/>
    </row>
    <row r="53" spans="2:6" x14ac:dyDescent="0.2">
      <c r="B53" s="9"/>
      <c r="C53" s="10"/>
      <c r="D53" s="10"/>
      <c r="E53" s="10"/>
      <c r="F53" s="6"/>
    </row>
    <row r="54" spans="2:6" x14ac:dyDescent="0.2">
      <c r="B54" s="9"/>
      <c r="C54" s="10"/>
      <c r="D54" s="10"/>
      <c r="E54" s="10"/>
      <c r="F54" s="6"/>
    </row>
    <row r="55" spans="2:6" x14ac:dyDescent="0.2">
      <c r="B55" s="9"/>
      <c r="C55" s="10"/>
      <c r="D55" s="10"/>
      <c r="E55" s="10"/>
      <c r="F55" s="6"/>
    </row>
    <row r="56" spans="2:6" x14ac:dyDescent="0.2">
      <c r="B56" s="9"/>
      <c r="C56" s="10"/>
      <c r="D56" s="10"/>
      <c r="E56" s="10"/>
      <c r="F56" s="6"/>
    </row>
    <row r="57" spans="2:6" x14ac:dyDescent="0.2">
      <c r="B57" s="9"/>
      <c r="C57" s="10"/>
      <c r="D57" s="10"/>
      <c r="E57" s="10"/>
      <c r="F57" s="6"/>
    </row>
    <row r="58" spans="2:6" x14ac:dyDescent="0.2">
      <c r="B58" s="9"/>
      <c r="C58" s="10"/>
      <c r="D58" s="10"/>
      <c r="E58" s="10"/>
      <c r="F58" s="6"/>
    </row>
    <row r="59" spans="2:6" x14ac:dyDescent="0.2">
      <c r="B59" s="9"/>
      <c r="C59" s="10"/>
      <c r="D59" s="10"/>
      <c r="E59" s="10"/>
      <c r="F59" s="6"/>
    </row>
    <row r="60" spans="2:6" x14ac:dyDescent="0.2">
      <c r="B60" s="9"/>
      <c r="C60" s="10"/>
      <c r="D60" s="10"/>
      <c r="E60" s="10"/>
      <c r="F60" s="6"/>
    </row>
    <row r="61" spans="2:6" x14ac:dyDescent="0.2">
      <c r="B61" s="9"/>
      <c r="C61" s="10"/>
      <c r="D61" s="10"/>
      <c r="E61" s="10"/>
      <c r="F61" s="6"/>
    </row>
    <row r="62" spans="2:6" x14ac:dyDescent="0.2">
      <c r="B62" s="9"/>
      <c r="C62" s="10"/>
      <c r="D62" s="10"/>
      <c r="E62" s="10"/>
      <c r="F62" s="6"/>
    </row>
    <row r="63" spans="2:6" x14ac:dyDescent="0.2">
      <c r="B63" s="9"/>
      <c r="C63" s="10"/>
      <c r="D63" s="10"/>
      <c r="E63" s="10"/>
      <c r="F63" s="6"/>
    </row>
    <row r="64" spans="2:6" x14ac:dyDescent="0.2">
      <c r="B64" s="9"/>
      <c r="C64" s="10"/>
      <c r="D64" s="10"/>
      <c r="E64" s="10"/>
      <c r="F64" s="6"/>
    </row>
    <row r="65" spans="2:6" x14ac:dyDescent="0.2">
      <c r="B65" s="9"/>
      <c r="C65" s="10"/>
      <c r="D65" s="10"/>
      <c r="E65" s="10"/>
      <c r="F65" s="6"/>
    </row>
    <row r="66" spans="2:6" x14ac:dyDescent="0.2">
      <c r="B66" s="9"/>
      <c r="C66" s="10"/>
      <c r="D66" s="10"/>
      <c r="E66" s="10"/>
      <c r="F66" s="6"/>
    </row>
    <row r="67" spans="2:6" x14ac:dyDescent="0.2">
      <c r="B67" s="9"/>
      <c r="C67" s="10"/>
      <c r="D67" s="10"/>
      <c r="E67" s="10"/>
      <c r="F67" s="6"/>
    </row>
    <row r="68" spans="2:6" x14ac:dyDescent="0.2">
      <c r="B68" s="9"/>
      <c r="C68" s="10"/>
      <c r="D68" s="10"/>
      <c r="E68" s="10"/>
      <c r="F68" s="6"/>
    </row>
    <row r="69" spans="2:6" x14ac:dyDescent="0.2">
      <c r="B69" s="9"/>
      <c r="C69" s="10"/>
      <c r="D69" s="10"/>
      <c r="E69" s="10"/>
      <c r="F69" s="6"/>
    </row>
    <row r="70" spans="2:6" x14ac:dyDescent="0.2">
      <c r="B70" s="9"/>
      <c r="C70" s="10"/>
      <c r="D70" s="10"/>
      <c r="E70" s="10"/>
      <c r="F70" s="6"/>
    </row>
    <row r="71" spans="2:6" x14ac:dyDescent="0.2">
      <c r="B71" s="9"/>
      <c r="C71" s="10"/>
      <c r="D71" s="10"/>
      <c r="E71" s="10"/>
      <c r="F71" s="6"/>
    </row>
    <row r="72" spans="2:6" x14ac:dyDescent="0.2">
      <c r="B72" s="11"/>
      <c r="C72" s="10"/>
      <c r="D72" s="10"/>
      <c r="E72" s="10"/>
      <c r="F72" s="6"/>
    </row>
    <row r="73" spans="2:6" x14ac:dyDescent="0.2">
      <c r="B73" s="11"/>
      <c r="C73" s="10"/>
      <c r="D73" s="10"/>
      <c r="E73" s="10"/>
      <c r="F73" s="6"/>
    </row>
    <row r="74" spans="2:6" x14ac:dyDescent="0.2">
      <c r="B74" s="11"/>
      <c r="C74" s="10"/>
      <c r="D74" s="10"/>
      <c r="E74" s="10"/>
      <c r="F74" s="6"/>
    </row>
    <row r="75" spans="2:6" x14ac:dyDescent="0.2">
      <c r="B75" s="11"/>
      <c r="C75" s="10"/>
      <c r="D75" s="10"/>
      <c r="E75" s="10"/>
      <c r="F75" s="6"/>
    </row>
    <row r="76" spans="2:6" x14ac:dyDescent="0.2">
      <c r="B76" s="11"/>
      <c r="C76" s="10"/>
      <c r="D76" s="10"/>
      <c r="E76" s="10"/>
      <c r="F76" s="6"/>
    </row>
    <row r="77" spans="2:6" x14ac:dyDescent="0.2">
      <c r="B77" s="11"/>
      <c r="C77" s="10"/>
      <c r="D77" s="10"/>
      <c r="E77" s="10"/>
      <c r="F77" s="6"/>
    </row>
    <row r="78" spans="2:6" x14ac:dyDescent="0.2">
      <c r="B78" s="11"/>
      <c r="C78" s="10"/>
      <c r="D78" s="10"/>
      <c r="E78" s="10"/>
      <c r="F78" s="6"/>
    </row>
    <row r="79" spans="2:6" x14ac:dyDescent="0.2">
      <c r="B79" s="11"/>
      <c r="C79" s="10"/>
      <c r="D79" s="10"/>
      <c r="E79" s="10"/>
      <c r="F79" s="6"/>
    </row>
    <row r="80" spans="2:6" x14ac:dyDescent="0.2">
      <c r="B80" s="11"/>
      <c r="C80" s="10"/>
      <c r="D80" s="10"/>
      <c r="E80" s="10"/>
      <c r="F80" s="6"/>
    </row>
    <row r="81" spans="2:6" x14ac:dyDescent="0.2">
      <c r="B81" s="11"/>
      <c r="C81" s="10"/>
      <c r="D81" s="10"/>
      <c r="E81" s="10"/>
      <c r="F81" s="6"/>
    </row>
    <row r="82" spans="2:6" x14ac:dyDescent="0.2">
      <c r="B82" s="11"/>
      <c r="C82" s="10"/>
      <c r="D82" s="10"/>
      <c r="E82" s="10"/>
      <c r="F82" s="6"/>
    </row>
    <row r="83" spans="2:6" x14ac:dyDescent="0.2">
      <c r="B83" s="11"/>
      <c r="C83" s="10"/>
      <c r="D83" s="10"/>
      <c r="E83" s="10"/>
      <c r="F83" s="6"/>
    </row>
    <row r="84" spans="2:6" x14ac:dyDescent="0.2">
      <c r="B84" s="11"/>
      <c r="C84" s="10"/>
      <c r="D84" s="10"/>
      <c r="E84" s="10"/>
      <c r="F84" s="6"/>
    </row>
    <row r="85" spans="2:6" x14ac:dyDescent="0.2">
      <c r="B85" s="11"/>
      <c r="C85" s="10"/>
      <c r="D85" s="10"/>
      <c r="E85" s="10"/>
      <c r="F85" s="6"/>
    </row>
    <row r="86" spans="2:6" x14ac:dyDescent="0.2">
      <c r="B86" s="11"/>
      <c r="C86" s="10"/>
      <c r="D86" s="10"/>
      <c r="E86" s="10"/>
      <c r="F86" s="6"/>
    </row>
    <row r="87" spans="2:6" x14ac:dyDescent="0.2">
      <c r="B87" s="11"/>
      <c r="C87" s="10"/>
      <c r="D87" s="10"/>
      <c r="E87" s="10"/>
      <c r="F87" s="6"/>
    </row>
    <row r="88" spans="2:6" x14ac:dyDescent="0.2">
      <c r="B88" s="11"/>
      <c r="C88" s="10"/>
      <c r="D88" s="10"/>
      <c r="E88" s="10"/>
      <c r="F88" s="6"/>
    </row>
    <row r="89" spans="2:6" x14ac:dyDescent="0.2">
      <c r="B89" s="11"/>
      <c r="C89" s="10"/>
      <c r="D89" s="10"/>
      <c r="E89" s="10"/>
      <c r="F89" s="6"/>
    </row>
    <row r="90" spans="2:6" x14ac:dyDescent="0.2">
      <c r="B90" s="11"/>
      <c r="C90" s="10"/>
      <c r="D90" s="10"/>
      <c r="E90" s="10"/>
      <c r="F90" s="6"/>
    </row>
    <row r="91" spans="2:6" x14ac:dyDescent="0.2">
      <c r="B91" s="11"/>
      <c r="C91" s="10"/>
      <c r="D91" s="10"/>
      <c r="E91" s="10"/>
      <c r="F91" s="6"/>
    </row>
    <row r="92" spans="2:6" x14ac:dyDescent="0.2">
      <c r="B92" s="11"/>
      <c r="C92" s="10"/>
      <c r="D92" s="10"/>
      <c r="E92" s="10"/>
      <c r="F92" s="6"/>
    </row>
    <row r="93" spans="2:6" x14ac:dyDescent="0.2">
      <c r="B93" s="11"/>
      <c r="C93" s="10"/>
      <c r="D93" s="10"/>
      <c r="E93" s="10"/>
      <c r="F93" s="6"/>
    </row>
    <row r="94" spans="2:6" x14ac:dyDescent="0.2">
      <c r="B94" s="11"/>
      <c r="C94" s="10"/>
      <c r="D94" s="10"/>
      <c r="E94" s="10"/>
      <c r="F94" s="6"/>
    </row>
    <row r="95" spans="2:6" x14ac:dyDescent="0.2">
      <c r="B95" s="11"/>
      <c r="C95" s="10"/>
      <c r="D95" s="10"/>
      <c r="E95" s="10"/>
      <c r="F95" s="6"/>
    </row>
    <row r="96" spans="2:6" x14ac:dyDescent="0.2">
      <c r="B96" s="11"/>
      <c r="C96" s="10"/>
      <c r="D96" s="10"/>
      <c r="E96" s="10"/>
      <c r="F96" s="6"/>
    </row>
    <row r="97" spans="2:6" x14ac:dyDescent="0.2">
      <c r="B97" s="11"/>
      <c r="C97" s="10"/>
      <c r="D97" s="10"/>
      <c r="E97" s="10"/>
      <c r="F97" s="6"/>
    </row>
    <row r="98" spans="2:6" x14ac:dyDescent="0.2">
      <c r="B98" s="11"/>
      <c r="C98" s="10"/>
      <c r="D98" s="10"/>
      <c r="E98" s="10"/>
      <c r="F98" s="6"/>
    </row>
    <row r="99" spans="2:6" x14ac:dyDescent="0.2">
      <c r="B99" s="11"/>
      <c r="C99" s="10"/>
      <c r="D99" s="10"/>
      <c r="E99" s="10"/>
      <c r="F99" s="6"/>
    </row>
    <row r="100" spans="2:6" x14ac:dyDescent="0.2">
      <c r="B100" s="11"/>
      <c r="C100" s="10"/>
      <c r="D100" s="10"/>
      <c r="E100" s="10"/>
      <c r="F100" s="6"/>
    </row>
    <row r="101" spans="2:6" x14ac:dyDescent="0.2">
      <c r="B101" s="11"/>
      <c r="C101" s="10"/>
      <c r="D101" s="10"/>
      <c r="E101" s="10"/>
      <c r="F101" s="6"/>
    </row>
    <row r="102" spans="2:6" x14ac:dyDescent="0.2">
      <c r="B102" s="11"/>
      <c r="C102" s="10"/>
      <c r="D102" s="10"/>
      <c r="E102" s="10"/>
      <c r="F102" s="6"/>
    </row>
    <row r="103" spans="2:6" x14ac:dyDescent="0.2">
      <c r="B103" s="11"/>
      <c r="C103" s="10"/>
      <c r="D103" s="10"/>
      <c r="E103" s="10"/>
      <c r="F103" s="6"/>
    </row>
    <row r="104" spans="2:6" x14ac:dyDescent="0.2">
      <c r="B104" s="11"/>
      <c r="C104" s="10"/>
      <c r="D104" s="10"/>
      <c r="E104" s="10"/>
      <c r="F104" s="6"/>
    </row>
    <row r="105" spans="2:6" x14ac:dyDescent="0.2">
      <c r="B105" s="11"/>
      <c r="C105" s="10"/>
      <c r="D105" s="10"/>
      <c r="E105" s="10"/>
      <c r="F105" s="6"/>
    </row>
    <row r="106" spans="2:6" x14ac:dyDescent="0.2">
      <c r="B106" s="11"/>
      <c r="C106" s="10"/>
      <c r="D106" s="10"/>
      <c r="E106" s="10"/>
      <c r="F106" s="6"/>
    </row>
    <row r="107" spans="2:6" x14ac:dyDescent="0.2">
      <c r="B107" s="11"/>
      <c r="C107" s="10"/>
      <c r="D107" s="10"/>
      <c r="E107" s="10"/>
      <c r="F107" s="6"/>
    </row>
    <row r="108" spans="2:6" x14ac:dyDescent="0.2">
      <c r="B108" s="11"/>
      <c r="C108" s="10"/>
      <c r="D108" s="10"/>
      <c r="E108" s="10"/>
      <c r="F108" s="6"/>
    </row>
    <row r="109" spans="2:6" x14ac:dyDescent="0.2">
      <c r="B109" s="11"/>
      <c r="C109" s="10"/>
      <c r="D109" s="10"/>
      <c r="E109" s="10"/>
      <c r="F109" s="6"/>
    </row>
    <row r="110" spans="2:6" x14ac:dyDescent="0.2">
      <c r="B110" s="11"/>
      <c r="C110" s="10"/>
      <c r="D110" s="10"/>
      <c r="E110" s="10"/>
      <c r="F110" s="6"/>
    </row>
    <row r="111" spans="2:6" x14ac:dyDescent="0.2">
      <c r="B111" s="11"/>
      <c r="C111" s="10"/>
      <c r="D111" s="10"/>
      <c r="E111" s="10"/>
      <c r="F111" s="6"/>
    </row>
    <row r="112" spans="2:6" x14ac:dyDescent="0.2">
      <c r="B112" s="11"/>
      <c r="C112" s="10"/>
      <c r="D112" s="10"/>
      <c r="E112" s="10"/>
      <c r="F112" s="6"/>
    </row>
    <row r="113" spans="2:6" x14ac:dyDescent="0.2">
      <c r="B113" s="11"/>
      <c r="C113" s="10"/>
      <c r="D113" s="10"/>
      <c r="E113" s="10"/>
      <c r="F113" s="6"/>
    </row>
    <row r="114" spans="2:6" x14ac:dyDescent="0.2">
      <c r="B114" s="11"/>
      <c r="C114" s="10"/>
      <c r="D114" s="10"/>
      <c r="E114" s="10"/>
      <c r="F114" s="6"/>
    </row>
    <row r="115" spans="2:6" x14ac:dyDescent="0.2">
      <c r="B115" s="11"/>
      <c r="C115" s="10"/>
      <c r="D115" s="10"/>
      <c r="E115" s="10"/>
      <c r="F115" s="6"/>
    </row>
    <row r="116" spans="2:6" x14ac:dyDescent="0.2">
      <c r="B116" s="11"/>
      <c r="C116" s="10"/>
      <c r="D116" s="10"/>
      <c r="E116" s="10"/>
      <c r="F116" s="6"/>
    </row>
    <row r="117" spans="2:6" x14ac:dyDescent="0.2">
      <c r="B117" s="11"/>
      <c r="C117" s="10"/>
      <c r="D117" s="10"/>
      <c r="E117" s="10"/>
      <c r="F117" s="6"/>
    </row>
    <row r="118" spans="2:6" x14ac:dyDescent="0.2">
      <c r="B118" s="11"/>
      <c r="C118" s="10"/>
      <c r="D118" s="10"/>
      <c r="E118" s="10"/>
      <c r="F118" s="6"/>
    </row>
    <row r="119" spans="2:6" x14ac:dyDescent="0.2">
      <c r="B119" s="11"/>
      <c r="C119" s="10"/>
      <c r="D119" s="10"/>
      <c r="E119" s="10"/>
      <c r="F119" s="6"/>
    </row>
    <row r="120" spans="2:6" x14ac:dyDescent="0.2">
      <c r="B120" s="11"/>
      <c r="C120" s="10"/>
      <c r="D120" s="10"/>
      <c r="E120" s="10"/>
      <c r="F120" s="6"/>
    </row>
    <row r="121" spans="2:6" x14ac:dyDescent="0.2">
      <c r="B121" s="11"/>
      <c r="C121" s="10"/>
      <c r="D121" s="10"/>
      <c r="E121" s="10"/>
      <c r="F121" s="6"/>
    </row>
    <row r="122" spans="2:6" x14ac:dyDescent="0.2">
      <c r="B122" s="11"/>
      <c r="C122" s="10"/>
      <c r="D122" s="10"/>
      <c r="E122" s="10"/>
      <c r="F122" s="6"/>
    </row>
    <row r="123" spans="2:6" x14ac:dyDescent="0.2">
      <c r="B123" s="11"/>
      <c r="C123" s="10"/>
      <c r="D123" s="10"/>
      <c r="E123" s="10"/>
      <c r="F123" s="6"/>
    </row>
  </sheetData>
  <sheetProtection algorithmName="SHA-512" hashValue="oYUfjzDNKmKfjb8ezbjUpV3akVbyhwj80JMRpLgwIuAZ1ddeMP3ZzxVJwl3b3nJ6GduAqMiASjuRl6+7EjITkg==" saltValue="AhDIutp1WP1jUJzYJEuXqA==" spinCount="100000" sheet="1" objects="1" scenarios="1"/>
  <mergeCells count="3">
    <mergeCell ref="D1:K1"/>
    <mergeCell ref="L2:Q10"/>
    <mergeCell ref="L1:Q1"/>
  </mergeCells>
  <pageMargins left="0.70000000000000007" right="0.70000000000000007" top="0.75000000000000011" bottom="0.75000000000000011" header="0.30000000000000004" footer="0.30000000000000004"/>
  <pageSetup scale="80" orientation="portrait" horizontalDpi="0" verticalDpi="0" copies="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1B3E3E-245B-0949-B773-457446E86767}">
          <x14:formula1>
            <xm:f>Listas!$B$2:$B$6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7A2A1-6A95-4A45-AAD2-EBF36CEAE106}">
  <dimension ref="B2:B6"/>
  <sheetViews>
    <sheetView workbookViewId="0">
      <selection activeCell="B7" sqref="B7"/>
    </sheetView>
  </sheetViews>
  <sheetFormatPr baseColWidth="10" defaultRowHeight="16" x14ac:dyDescent="0.2"/>
  <sheetData>
    <row r="2" spans="2:2" x14ac:dyDescent="0.2">
      <c r="B2" t="s">
        <v>6</v>
      </c>
    </row>
    <row r="3" spans="2:2" x14ac:dyDescent="0.2">
      <c r="B3" t="s">
        <v>7</v>
      </c>
    </row>
    <row r="4" spans="2:2" x14ac:dyDescent="0.2">
      <c r="B4" t="s">
        <v>13</v>
      </c>
    </row>
    <row r="5" spans="2:2" x14ac:dyDescent="0.2">
      <c r="B5" t="s">
        <v>14</v>
      </c>
    </row>
    <row r="6" spans="2:2" x14ac:dyDescent="0.2">
      <c r="B6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CetesDirecto</vt:lpstr>
      <vt:lpstr>Listas</vt:lpstr>
      <vt:lpstr>CetesDirecto!Print_Area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María Itzel sanchez</cp:lastModifiedBy>
  <dcterms:created xsi:type="dcterms:W3CDTF">2019-02-19T16:47:49Z</dcterms:created>
  <dcterms:modified xsi:type="dcterms:W3CDTF">2024-11-06T00:22:08Z</dcterms:modified>
</cp:coreProperties>
</file>